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AUDIT 2025\Ontonagon\Land Values\"/>
    </mc:Choice>
  </mc:AlternateContent>
  <bookViews>
    <workbookView xWindow="0" yWindow="0" windowWidth="13770" windowHeight="11820"/>
  </bookViews>
  <sheets>
    <sheet name="AG 25" sheetId="1" r:id="rId1"/>
    <sheet name="RES-COMM-IND 25" sheetId="2" r:id="rId2"/>
    <sheet name="VILLAGE RES 25" sheetId="5" r:id="rId3"/>
    <sheet name="LAKE SUPERIOR FRONTAGE 25" sheetId="3" r:id="rId4"/>
    <sheet name="COMM-IND 25" sheetId="4" r:id="rId5"/>
    <sheet name="&quot;TOWNSHIP 2&quot; 25" sheetId="7" r:id="rId6"/>
    <sheet name="TC 25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4" l="1"/>
  <c r="F40" i="4"/>
  <c r="D40" i="4"/>
  <c r="H38" i="4"/>
  <c r="H12" i="4"/>
  <c r="F42" i="4" l="1"/>
  <c r="H12" i="7"/>
  <c r="H13" i="7"/>
  <c r="H7" i="7"/>
  <c r="E14" i="7" l="1"/>
  <c r="F14" i="7"/>
  <c r="D14" i="7"/>
  <c r="H6" i="7"/>
  <c r="H4" i="7"/>
  <c r="H5" i="7"/>
  <c r="H8" i="7"/>
  <c r="H10" i="7"/>
  <c r="H11" i="7"/>
  <c r="H9" i="7"/>
  <c r="H3" i="7"/>
  <c r="F16" i="7" l="1"/>
  <c r="H23" i="4"/>
  <c r="H24" i="4"/>
  <c r="H25" i="4"/>
  <c r="H26" i="4"/>
  <c r="H27" i="4"/>
  <c r="H28" i="4"/>
  <c r="H22" i="4"/>
  <c r="F29" i="4"/>
  <c r="E29" i="4"/>
  <c r="D29" i="4"/>
  <c r="F31" i="4" l="1"/>
  <c r="D42" i="6" l="1"/>
  <c r="C42" i="6"/>
  <c r="E40" i="6"/>
  <c r="E39" i="6"/>
  <c r="E38" i="6"/>
  <c r="E37" i="6"/>
  <c r="E36" i="6"/>
  <c r="E35" i="6"/>
  <c r="E34" i="6"/>
  <c r="E42" i="6" s="1"/>
  <c r="E31" i="6"/>
  <c r="D31" i="6"/>
  <c r="C31" i="6"/>
  <c r="E29" i="6"/>
  <c r="E28" i="6"/>
  <c r="E27" i="6"/>
  <c r="E26" i="6"/>
  <c r="E25" i="6"/>
  <c r="E24" i="6"/>
  <c r="D21" i="6"/>
  <c r="C21" i="6"/>
  <c r="E19" i="6"/>
  <c r="E18" i="6"/>
  <c r="E21" i="6" s="1"/>
  <c r="E17" i="6"/>
  <c r="E16" i="6"/>
  <c r="E15" i="6"/>
  <c r="E14" i="6"/>
  <c r="E13" i="6"/>
  <c r="E12" i="6"/>
  <c r="E11" i="6"/>
  <c r="E10" i="6"/>
  <c r="D7" i="6"/>
  <c r="C7" i="6"/>
  <c r="E5" i="6"/>
  <c r="E7" i="6" s="1"/>
  <c r="E4" i="6"/>
  <c r="E3" i="6"/>
  <c r="F78" i="5" l="1"/>
  <c r="F81" i="5"/>
  <c r="D80" i="5"/>
  <c r="C80" i="5"/>
  <c r="F80" i="5" s="1"/>
  <c r="D70" i="5"/>
  <c r="C70" i="5"/>
  <c r="F70" i="5" s="1"/>
  <c r="F66" i="5"/>
  <c r="F67" i="5"/>
  <c r="F68" i="5"/>
  <c r="F65" i="5"/>
  <c r="F71" i="5" s="1"/>
  <c r="D57" i="5"/>
  <c r="C57" i="5"/>
  <c r="F57" i="5" s="1"/>
  <c r="F55" i="5"/>
  <c r="F54" i="5"/>
  <c r="F58" i="5" s="1"/>
  <c r="F53" i="5"/>
  <c r="F52" i="5"/>
  <c r="E40" i="5"/>
  <c r="D40" i="5"/>
  <c r="C40" i="5"/>
  <c r="F40" i="5" s="1"/>
  <c r="F38" i="5"/>
  <c r="F37" i="5"/>
  <c r="F36" i="5"/>
  <c r="F35" i="5"/>
  <c r="F34" i="5"/>
  <c r="F41" i="5" s="1"/>
  <c r="E25" i="5"/>
  <c r="D25" i="5"/>
  <c r="C25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25" i="5" l="1"/>
  <c r="F26" i="5"/>
  <c r="H56" i="4"/>
  <c r="H39" i="4"/>
  <c r="F14" i="4"/>
  <c r="E14" i="4"/>
  <c r="D14" i="4"/>
  <c r="H13" i="4"/>
  <c r="H11" i="4"/>
  <c r="H10" i="4"/>
  <c r="H9" i="4"/>
  <c r="H8" i="4"/>
  <c r="H7" i="4"/>
  <c r="H6" i="4"/>
  <c r="H5" i="4"/>
  <c r="F16" i="4" l="1"/>
  <c r="G80" i="3"/>
  <c r="E80" i="3"/>
  <c r="E77" i="3"/>
  <c r="D77" i="3"/>
  <c r="G74" i="3"/>
  <c r="G73" i="3"/>
  <c r="G77" i="3" s="1"/>
  <c r="G64" i="3"/>
  <c r="E64" i="3"/>
  <c r="G62" i="3"/>
  <c r="E62" i="3"/>
  <c r="D62" i="3"/>
  <c r="G60" i="3"/>
  <c r="G59" i="3"/>
  <c r="G58" i="3"/>
  <c r="G57" i="3"/>
  <c r="G56" i="3"/>
  <c r="G55" i="3"/>
  <c r="G54" i="3"/>
  <c r="G53" i="3"/>
  <c r="G52" i="3"/>
  <c r="E43" i="3"/>
  <c r="D43" i="3"/>
  <c r="G40" i="3"/>
  <c r="G39" i="3"/>
  <c r="G38" i="3"/>
  <c r="G37" i="3"/>
  <c r="G36" i="3"/>
  <c r="G35" i="3"/>
  <c r="G34" i="3"/>
  <c r="G33" i="3"/>
  <c r="G32" i="3"/>
  <c r="E24" i="3"/>
  <c r="D24" i="3"/>
  <c r="G21" i="3"/>
  <c r="G20" i="3"/>
  <c r="G19" i="3"/>
  <c r="G18" i="3"/>
  <c r="G17" i="3"/>
  <c r="G16" i="3"/>
  <c r="G12" i="3"/>
  <c r="G11" i="3"/>
  <c r="G10" i="3"/>
  <c r="G9" i="3"/>
  <c r="G8" i="3"/>
  <c r="G7" i="3"/>
  <c r="G6" i="3"/>
  <c r="G5" i="3"/>
  <c r="G4" i="3"/>
  <c r="G45" i="3" l="1"/>
  <c r="E45" i="3"/>
  <c r="G43" i="3"/>
  <c r="G24" i="3"/>
  <c r="E26" i="3"/>
  <c r="G26" i="3"/>
  <c r="E42" i="2" l="1"/>
  <c r="D41" i="2"/>
  <c r="C41" i="2"/>
  <c r="E41" i="2" s="1"/>
  <c r="E40" i="2"/>
  <c r="E39" i="2"/>
  <c r="D36" i="2"/>
  <c r="C36" i="2"/>
  <c r="E36" i="2" s="1"/>
  <c r="E35" i="2"/>
  <c r="E34" i="2"/>
  <c r="E33" i="2"/>
  <c r="E37" i="2" s="1"/>
  <c r="D30" i="2"/>
  <c r="C30" i="2"/>
  <c r="E30" i="2" s="1"/>
  <c r="E29" i="2"/>
  <c r="E28" i="2"/>
  <c r="E27" i="2"/>
  <c r="E26" i="2"/>
  <c r="E25" i="2"/>
  <c r="E24" i="2"/>
  <c r="E23" i="2"/>
  <c r="E22" i="2"/>
  <c r="E31" i="2" s="1"/>
  <c r="D19" i="2"/>
  <c r="C19" i="2"/>
  <c r="E19" i="2" s="1"/>
  <c r="E18" i="2"/>
  <c r="E17" i="2"/>
  <c r="E16" i="2"/>
  <c r="E15" i="2"/>
  <c r="E14" i="2"/>
  <c r="E20" i="2" s="1"/>
  <c r="D11" i="2"/>
  <c r="E11" i="2" s="1"/>
  <c r="C11" i="2"/>
  <c r="E10" i="2"/>
  <c r="E9" i="2"/>
  <c r="E8" i="2"/>
  <c r="E12" i="2" s="1"/>
  <c r="E5" i="2"/>
  <c r="D5" i="2"/>
  <c r="C5" i="2"/>
  <c r="E4" i="2"/>
  <c r="E3" i="2"/>
  <c r="E2" i="2"/>
  <c r="E6" i="2" s="1"/>
  <c r="D18" i="1" l="1"/>
  <c r="C18" i="1"/>
  <c r="D17" i="1"/>
  <c r="C17" i="1"/>
  <c r="D16" i="1"/>
  <c r="C16" i="1"/>
  <c r="D15" i="1"/>
  <c r="C15" i="1"/>
  <c r="D13" i="1"/>
  <c r="C13" i="1"/>
  <c r="E13" i="1" s="1"/>
  <c r="E11" i="1"/>
  <c r="E10" i="1"/>
  <c r="E9" i="1"/>
  <c r="E8" i="1"/>
  <c r="E17" i="1" s="1"/>
  <c r="E7" i="1"/>
  <c r="E6" i="1"/>
  <c r="E5" i="1"/>
  <c r="E15" i="1" s="1"/>
  <c r="E4" i="1"/>
  <c r="E18" i="1" l="1"/>
  <c r="E16" i="1"/>
</calcChain>
</file>

<file path=xl/sharedStrings.xml><?xml version="1.0" encoding="utf-8"?>
<sst xmlns="http://schemas.openxmlformats.org/spreadsheetml/2006/main" count="385" uniqueCount="217">
  <si>
    <t>Date of Sale</t>
  </si>
  <si>
    <r>
      <t>Sale</t>
    </r>
    <r>
      <rPr>
        <b/>
        <sz val="11"/>
        <color theme="1"/>
        <rFont val="Calibri"/>
        <family val="2"/>
        <scheme val="minor"/>
      </rPr>
      <t xml:space="preserve"> Price</t>
    </r>
  </si>
  <si>
    <t>Acres</t>
  </si>
  <si>
    <t>Price per Acre</t>
  </si>
  <si>
    <t>Parcel Code</t>
  </si>
  <si>
    <t>11 032 002 00</t>
  </si>
  <si>
    <t>04 213 010 20</t>
  </si>
  <si>
    <t>09 101 014 00</t>
  </si>
  <si>
    <t>04 212 007 00 &amp; others</t>
  </si>
  <si>
    <t>04 229 001 00</t>
  </si>
  <si>
    <t>04 212 004 00</t>
  </si>
  <si>
    <t>11 029 002 00 &amp; others</t>
  </si>
  <si>
    <t>11 210 004 10</t>
  </si>
  <si>
    <t>TOTALS</t>
  </si>
  <si>
    <t>AVG PER ACRE</t>
  </si>
  <si>
    <t>30-50A AVG</t>
  </si>
  <si>
    <t>40-80A AVG</t>
  </si>
  <si>
    <t>&gt;40 AVG</t>
  </si>
  <si>
    <t>&gt;80 AVG</t>
  </si>
  <si>
    <t>0-5</t>
  </si>
  <si>
    <t>09 335 006 30</t>
  </si>
  <si>
    <t>09 109 002 15</t>
  </si>
  <si>
    <t>09 204 017 10</t>
  </si>
  <si>
    <t>Total Avg</t>
  </si>
  <si>
    <t>Average</t>
  </si>
  <si>
    <t>5.01-10</t>
  </si>
  <si>
    <t>03 125 004 40</t>
  </si>
  <si>
    <t>04 302 005 00</t>
  </si>
  <si>
    <t>04 327 004 00</t>
  </si>
  <si>
    <t>10.01-30</t>
  </si>
  <si>
    <t>09 028 012 00</t>
  </si>
  <si>
    <t>09 149 029 10</t>
  </si>
  <si>
    <t>09 335 006 00</t>
  </si>
  <si>
    <t>09 033 005 00</t>
  </si>
  <si>
    <t>04 033 010 01</t>
  </si>
  <si>
    <t>31-40</t>
  </si>
  <si>
    <t>04 217 017 10</t>
  </si>
  <si>
    <t>09 089 001 30</t>
  </si>
  <si>
    <t>04 033 010 03</t>
  </si>
  <si>
    <t>04 226 007 00</t>
  </si>
  <si>
    <t>04 211 013 00</t>
  </si>
  <si>
    <t>04 315 008 00</t>
  </si>
  <si>
    <t>04 222 011 00</t>
  </si>
  <si>
    <t>04 216 020 00</t>
  </si>
  <si>
    <t>41-80</t>
  </si>
  <si>
    <t>09 155 015 00</t>
  </si>
  <si>
    <t>04 210 001 00</t>
  </si>
  <si>
    <t>over 80</t>
  </si>
  <si>
    <t>Parcel #</t>
  </si>
  <si>
    <t>Sale Date</t>
  </si>
  <si>
    <t>Sale Price</t>
  </si>
  <si>
    <t>EFF</t>
  </si>
  <si>
    <t>Depth</t>
  </si>
  <si>
    <t>Dollars/FF</t>
  </si>
  <si>
    <t>09 131 002 16</t>
  </si>
  <si>
    <t>09 135 010 00</t>
  </si>
  <si>
    <t>09 071 032 00</t>
  </si>
  <si>
    <t>09 135 014 00</t>
  </si>
  <si>
    <t>09 071 025 00</t>
  </si>
  <si>
    <t>09 070 002 04</t>
  </si>
  <si>
    <t>09 135 013 00</t>
  </si>
  <si>
    <t>09 283 007 30</t>
  </si>
  <si>
    <t>09 283 005 50</t>
  </si>
  <si>
    <t>09 060 081 00</t>
  </si>
  <si>
    <t>09 071 035 00</t>
  </si>
  <si>
    <t>09 071 024 00</t>
  </si>
  <si>
    <t>09 135 013 10</t>
  </si>
  <si>
    <t>09 060 001 03</t>
  </si>
  <si>
    <t>09 306 004 00</t>
  </si>
  <si>
    <t>09 071 023 00</t>
  </si>
  <si>
    <t>09 131 007 40</t>
  </si>
  <si>
    <t>09 166 014 00</t>
  </si>
  <si>
    <t>AVERAGE =</t>
  </si>
  <si>
    <t>Front Feet</t>
  </si>
  <si>
    <t xml:space="preserve">AVERAGE = </t>
  </si>
  <si>
    <t>ALL PARCELS</t>
  </si>
  <si>
    <t>THE SHORES AT TEN MILE POINT</t>
  </si>
  <si>
    <t>VACANT</t>
  </si>
  <si>
    <t>09 055 003 00</t>
  </si>
  <si>
    <t>09 054 001 00</t>
  </si>
  <si>
    <t>LIMITED ACCESS (SLEEPING BAY)</t>
  </si>
  <si>
    <t>Adj. Sale $</t>
  </si>
  <si>
    <t>$/FF</t>
  </si>
  <si>
    <t>03 007 006 00</t>
  </si>
  <si>
    <t>09 285 027 00</t>
  </si>
  <si>
    <t>09 152 028 40</t>
  </si>
  <si>
    <t>03 007 035 00</t>
  </si>
  <si>
    <t>03 007 005 10</t>
  </si>
  <si>
    <t>04 501 001 01</t>
  </si>
  <si>
    <t>09 285 030 00</t>
  </si>
  <si>
    <t>09 285 030 20</t>
  </si>
  <si>
    <t>Totals:</t>
  </si>
  <si>
    <t>Land Residual</t>
  </si>
  <si>
    <t>Avg/FF =</t>
  </si>
  <si>
    <t>HIGHWAY FRONTAGE</t>
  </si>
  <si>
    <t>CARP LAKE - GREENLAND - ONTONAGON</t>
  </si>
  <si>
    <t>41 413 004 00</t>
  </si>
  <si>
    <t>RIVER STREET - ONTONAGON</t>
  </si>
  <si>
    <t>78 Parcels in Group 18 Vacant Parcels</t>
  </si>
  <si>
    <t>LAKE FRONTAGE</t>
  </si>
  <si>
    <t>7 Parcels in Group</t>
  </si>
  <si>
    <t>RIVER FRONTAGE</t>
  </si>
  <si>
    <t>2 Parcels in Group</t>
  </si>
  <si>
    <t>41 501 001 00</t>
  </si>
  <si>
    <t>2022 LV = $150/FF</t>
  </si>
  <si>
    <t>2022 LV = $550/FF</t>
  </si>
  <si>
    <t>IN TOWN LOTS</t>
  </si>
  <si>
    <t>6 Parcels in Group</t>
  </si>
  <si>
    <t>2022 LV = $25/FF</t>
  </si>
  <si>
    <t>SALE DATE</t>
  </si>
  <si>
    <t>SALE PRICE</t>
  </si>
  <si>
    <t>LOT FF</t>
  </si>
  <si>
    <t>LOT DEPTH</t>
  </si>
  <si>
    <t>PRICE/FF</t>
  </si>
  <si>
    <t>PARCEL CODE</t>
  </si>
  <si>
    <t>41 409 004 00</t>
  </si>
  <si>
    <t>41 333 006 10</t>
  </si>
  <si>
    <t>41 097 006 00</t>
  </si>
  <si>
    <t>41 107 006 00</t>
  </si>
  <si>
    <t>41 321 002 10</t>
  </si>
  <si>
    <t>41 250 001 10</t>
  </si>
  <si>
    <t>41 250 007 00</t>
  </si>
  <si>
    <t>41 146 008 00</t>
  </si>
  <si>
    <t>41 247 007 00</t>
  </si>
  <si>
    <t>41 331 008 00</t>
  </si>
  <si>
    <t>41 258 004 00</t>
  </si>
  <si>
    <t>41 331 001 00</t>
  </si>
  <si>
    <t>41 601 025 00</t>
  </si>
  <si>
    <t>41 154 007 00</t>
  </si>
  <si>
    <t>41 105 007 00</t>
  </si>
  <si>
    <t>41 281 001 00</t>
  </si>
  <si>
    <t>41 054 001 50</t>
  </si>
  <si>
    <t>TOTAL</t>
  </si>
  <si>
    <t>Totals Avg</t>
  </si>
  <si>
    <t>ONTO/100 &amp; ONTO/150</t>
  </si>
  <si>
    <t>41 472 015 00</t>
  </si>
  <si>
    <t>41 471 009 20</t>
  </si>
  <si>
    <t>41 474 008 00</t>
  </si>
  <si>
    <t>41 471 009 00</t>
  </si>
  <si>
    <t>41 477 001 00</t>
  </si>
  <si>
    <t>PLAT OF BEACH PARKWAY</t>
  </si>
  <si>
    <t>48 Parcels in Group</t>
  </si>
  <si>
    <t>Lot FF</t>
  </si>
  <si>
    <t>Lot Depth</t>
  </si>
  <si>
    <t>Price per FF</t>
  </si>
  <si>
    <t>41 471 007 00</t>
  </si>
  <si>
    <t>41 472 004 00</t>
  </si>
  <si>
    <t>41 472 003 00</t>
  </si>
  <si>
    <t>41 471 001 10</t>
  </si>
  <si>
    <t>LAKESHORE DRIVE</t>
  </si>
  <si>
    <t>13 Parcels in Group</t>
  </si>
  <si>
    <t>ONTONAGON RIVER FRONTAGE</t>
  </si>
  <si>
    <t>12 Parcels in Group</t>
  </si>
  <si>
    <t>41 601 023 25</t>
  </si>
  <si>
    <t>41 601 023 15</t>
  </si>
  <si>
    <t>41 601 023 02</t>
  </si>
  <si>
    <t>41 502 001 00</t>
  </si>
  <si>
    <t>Sale Price/Land Residual</t>
  </si>
  <si>
    <t>Eff. FF</t>
  </si>
  <si>
    <t>LAKE INFLUENCE</t>
  </si>
  <si>
    <t>5 Parcels in Group</t>
  </si>
  <si>
    <t>41 451 004 00</t>
  </si>
  <si>
    <t>$ Per Acre</t>
  </si>
  <si>
    <t>&lt;25</t>
  </si>
  <si>
    <t>04 323 005 00</t>
  </si>
  <si>
    <t>04 323 004 10</t>
  </si>
  <si>
    <t>09 028 005 00</t>
  </si>
  <si>
    <t>25-40</t>
  </si>
  <si>
    <t>09 031 001 00</t>
  </si>
  <si>
    <t>09 087 003 00</t>
  </si>
  <si>
    <t>03 011 041 05</t>
  </si>
  <si>
    <t>09 218 001 00</t>
  </si>
  <si>
    <t>09 020 006 00</t>
  </si>
  <si>
    <t>04 222 010 00</t>
  </si>
  <si>
    <t>03 018 001 80</t>
  </si>
  <si>
    <t>05 227 008 00</t>
  </si>
  <si>
    <t>05 227 004 00</t>
  </si>
  <si>
    <t>04 204 009 00</t>
  </si>
  <si>
    <t>10 004 002 60 &amp; other</t>
  </si>
  <si>
    <t>09 201 012 00 &amp; other</t>
  </si>
  <si>
    <t>11 203 005 00</t>
  </si>
  <si>
    <t xml:space="preserve">04 210 001 00 </t>
  </si>
  <si>
    <t>09 234 001 10 &amp; 002 00</t>
  </si>
  <si>
    <t>07 136 008 10</t>
  </si>
  <si>
    <t>&gt;80</t>
  </si>
  <si>
    <t>03 011 041 10 &amp; 30</t>
  </si>
  <si>
    <t>09 214 008 00 &amp; others</t>
  </si>
  <si>
    <t>09 230 004 00 &amp; others</t>
  </si>
  <si>
    <t>09 099 007 00 &amp; others</t>
  </si>
  <si>
    <t>03 017 001 30</t>
  </si>
  <si>
    <t>03 023 001 40</t>
  </si>
  <si>
    <t>03 014 006 00</t>
  </si>
  <si>
    <t xml:space="preserve">TIMER </t>
  </si>
  <si>
    <r>
      <t>Sale</t>
    </r>
    <r>
      <rPr>
        <b/>
        <sz val="12"/>
        <color theme="1"/>
        <rFont val="Calibri"/>
        <family val="2"/>
        <scheme val="minor"/>
      </rPr>
      <t xml:space="preserve"> Price</t>
    </r>
  </si>
  <si>
    <t>HIGHWAY FRONTAGE IN TOWN</t>
  </si>
  <si>
    <t>BERGLAND - MCMILLAN - ONTONAGON - STANNARD</t>
  </si>
  <si>
    <t>01 133 014 00</t>
  </si>
  <si>
    <t>01 005 002 00</t>
  </si>
  <si>
    <t>08 501 003 00</t>
  </si>
  <si>
    <t>41 581 004 10</t>
  </si>
  <si>
    <t>41 561 016 20</t>
  </si>
  <si>
    <t>11 277 009 30</t>
  </si>
  <si>
    <t>41 561 016 01</t>
  </si>
  <si>
    <t>01 005 006 00</t>
  </si>
  <si>
    <t>01 212 029 20</t>
  </si>
  <si>
    <t>03 010 014 00</t>
  </si>
  <si>
    <t>09 285 064 20</t>
  </si>
  <si>
    <t>01 680 013 00</t>
  </si>
  <si>
    <t>01 680 009 00</t>
  </si>
  <si>
    <t>01 212 031 00</t>
  </si>
  <si>
    <t>09 285 051 00</t>
  </si>
  <si>
    <t>Avg $/FF =</t>
  </si>
  <si>
    <t>09 285 027 09</t>
  </si>
  <si>
    <t>09 323 010 00</t>
  </si>
  <si>
    <t>09 308 002 00</t>
  </si>
  <si>
    <t>09 285 030 30</t>
  </si>
  <si>
    <t>41 403 007 00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</si>
</sst>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m/d/yy;@"/>
    <numFmt numFmtId="167" formatCode="0.0"/>
    <numFmt numFmtId="168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6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14" fontId="0" fillId="0" borderId="1" xfId="0" applyNumberFormat="1" applyFont="1" applyBorder="1" applyAlignment="1">
      <alignment horizontal="center"/>
    </xf>
    <xf numFmtId="6" fontId="0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6" fontId="0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2" fillId="0" borderId="10" xfId="0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164" fontId="2" fillId="0" borderId="9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6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" fontId="2" fillId="0" borderId="0" xfId="0" applyNumberFormat="1" applyFont="1" applyAlignment="1">
      <alignment horizontal="right"/>
    </xf>
    <xf numFmtId="164" fontId="0" fillId="0" borderId="2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5" fontId="0" fillId="0" borderId="0" xfId="1" applyNumberFormat="1" applyFont="1"/>
    <xf numFmtId="0" fontId="6" fillId="0" borderId="9" xfId="0" applyFont="1" applyBorder="1"/>
    <xf numFmtId="0" fontId="6" fillId="0" borderId="10" xfId="0" applyFont="1" applyBorder="1"/>
    <xf numFmtId="165" fontId="6" fillId="0" borderId="10" xfId="1" applyNumberFormat="1" applyFont="1" applyBorder="1"/>
    <xf numFmtId="165" fontId="6" fillId="0" borderId="11" xfId="1" applyNumberFormat="1" applyFont="1" applyBorder="1"/>
    <xf numFmtId="0" fontId="0" fillId="0" borderId="1" xfId="0" applyFont="1" applyBorder="1"/>
    <xf numFmtId="14" fontId="0" fillId="0" borderId="2" xfId="0" applyNumberFormat="1" applyFont="1" applyBorder="1"/>
    <xf numFmtId="165" fontId="1" fillId="0" borderId="2" xfId="1" applyNumberFormat="1" applyFont="1" applyBorder="1"/>
    <xf numFmtId="0" fontId="0" fillId="0" borderId="2" xfId="0" applyFont="1" applyBorder="1"/>
    <xf numFmtId="165" fontId="1" fillId="0" borderId="3" xfId="1" applyNumberFormat="1" applyFont="1" applyBorder="1"/>
    <xf numFmtId="0" fontId="0" fillId="0" borderId="4" xfId="0" applyFont="1" applyBorder="1"/>
    <xf numFmtId="14" fontId="0" fillId="0" borderId="0" xfId="0" applyNumberFormat="1" applyFont="1" applyBorder="1"/>
    <xf numFmtId="165" fontId="1" fillId="0" borderId="0" xfId="1" applyNumberFormat="1" applyFont="1" applyBorder="1"/>
    <xf numFmtId="0" fontId="0" fillId="0" borderId="0" xfId="0" applyFont="1" applyBorder="1"/>
    <xf numFmtId="165" fontId="1" fillId="0" borderId="5" xfId="1" applyNumberFormat="1" applyFont="1" applyBorder="1"/>
    <xf numFmtId="0" fontId="0" fillId="0" borderId="0" xfId="0" applyFont="1" applyFill="1" applyBorder="1"/>
    <xf numFmtId="0" fontId="0" fillId="0" borderId="6" xfId="0" applyFont="1" applyBorder="1"/>
    <xf numFmtId="14" fontId="0" fillId="0" borderId="7" xfId="0" applyNumberFormat="1" applyFont="1" applyBorder="1"/>
    <xf numFmtId="165" fontId="1" fillId="0" borderId="7" xfId="1" applyNumberFormat="1" applyFont="1" applyBorder="1"/>
    <xf numFmtId="0" fontId="0" fillId="0" borderId="7" xfId="0" applyFont="1" applyBorder="1"/>
    <xf numFmtId="165" fontId="1" fillId="0" borderId="8" xfId="1" applyNumberFormat="1" applyFont="1" applyBorder="1"/>
    <xf numFmtId="0" fontId="2" fillId="0" borderId="9" xfId="0" applyFont="1" applyBorder="1"/>
    <xf numFmtId="0" fontId="2" fillId="0" borderId="10" xfId="0" applyFont="1" applyBorder="1"/>
    <xf numFmtId="165" fontId="2" fillId="0" borderId="10" xfId="1" applyNumberFormat="1" applyFont="1" applyBorder="1"/>
    <xf numFmtId="0" fontId="2" fillId="0" borderId="10" xfId="1" applyNumberFormat="1" applyFont="1" applyBorder="1"/>
    <xf numFmtId="165" fontId="2" fillId="0" borderId="11" xfId="1" applyNumberFormat="1" applyFont="1" applyBorder="1"/>
    <xf numFmtId="165" fontId="2" fillId="0" borderId="9" xfId="1" applyNumberFormat="1" applyFont="1" applyBorder="1"/>
    <xf numFmtId="0" fontId="0" fillId="0" borderId="6" xfId="0" applyBorder="1"/>
    <xf numFmtId="0" fontId="0" fillId="0" borderId="7" xfId="0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44" fontId="2" fillId="0" borderId="10" xfId="0" applyNumberFormat="1" applyFont="1" applyBorder="1"/>
    <xf numFmtId="0" fontId="7" fillId="0" borderId="0" xfId="0" applyFont="1"/>
    <xf numFmtId="0" fontId="0" fillId="0" borderId="1" xfId="0" applyBorder="1"/>
    <xf numFmtId="14" fontId="0" fillId="0" borderId="2" xfId="0" applyNumberFormat="1" applyBorder="1"/>
    <xf numFmtId="165" fontId="0" fillId="0" borderId="2" xfId="1" applyNumberFormat="1" applyFont="1" applyBorder="1"/>
    <xf numFmtId="0" fontId="0" fillId="0" borderId="2" xfId="0" applyBorder="1"/>
    <xf numFmtId="165" fontId="0" fillId="0" borderId="3" xfId="1" applyNumberFormat="1" applyFont="1" applyBorder="1"/>
    <xf numFmtId="0" fontId="0" fillId="0" borderId="4" xfId="0" applyBorder="1"/>
    <xf numFmtId="14" fontId="0" fillId="0" borderId="0" xfId="0" applyNumberForma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44" fontId="2" fillId="0" borderId="10" xfId="1" applyNumberFormat="1" applyFont="1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6" fillId="0" borderId="4" xfId="0" applyFont="1" applyBorder="1"/>
    <xf numFmtId="0" fontId="6" fillId="0" borderId="5" xfId="0" applyFont="1" applyBorder="1"/>
    <xf numFmtId="0" fontId="0" fillId="0" borderId="8" xfId="0" applyBorder="1"/>
    <xf numFmtId="165" fontId="3" fillId="0" borderId="2" xfId="1" applyNumberFormat="1" applyFont="1" applyBorder="1"/>
    <xf numFmtId="0" fontId="7" fillId="0" borderId="6" xfId="0" applyFont="1" applyBorder="1"/>
    <xf numFmtId="0" fontId="7" fillId="0" borderId="8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0" xfId="0" applyFont="1" applyBorder="1"/>
    <xf numFmtId="165" fontId="2" fillId="0" borderId="0" xfId="1" applyNumberFormat="1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66" fontId="0" fillId="0" borderId="17" xfId="0" applyNumberFormat="1" applyBorder="1"/>
    <xf numFmtId="164" fontId="0" fillId="0" borderId="17" xfId="1" applyNumberFormat="1" applyFon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8" xfId="1" applyNumberFormat="1" applyFont="1" applyBorder="1"/>
    <xf numFmtId="0" fontId="0" fillId="0" borderId="19" xfId="0" applyBorder="1" applyAlignment="1">
      <alignment horizontal="center"/>
    </xf>
    <xf numFmtId="166" fontId="0" fillId="0" borderId="20" xfId="0" applyNumberFormat="1" applyBorder="1"/>
    <xf numFmtId="164" fontId="0" fillId="0" borderId="20" xfId="1" applyNumberFormat="1" applyFon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1" xfId="1" applyNumberFormat="1" applyFont="1" applyBorder="1"/>
    <xf numFmtId="0" fontId="0" fillId="0" borderId="22" xfId="0" applyBorder="1" applyAlignment="1">
      <alignment horizontal="center"/>
    </xf>
    <xf numFmtId="166" fontId="0" fillId="0" borderId="23" xfId="0" applyNumberFormat="1" applyBorder="1"/>
    <xf numFmtId="164" fontId="0" fillId="0" borderId="23" xfId="1" applyNumberFormat="1" applyFon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24" xfId="1" applyNumberFormat="1" applyFont="1" applyBorder="1"/>
    <xf numFmtId="0" fontId="2" fillId="0" borderId="17" xfId="0" applyFont="1" applyBorder="1"/>
    <xf numFmtId="164" fontId="2" fillId="0" borderId="17" xfId="0" applyNumberFormat="1" applyFont="1" applyBorder="1"/>
    <xf numFmtId="1" fontId="2" fillId="0" borderId="17" xfId="0" applyNumberFormat="1" applyFont="1" applyBorder="1"/>
    <xf numFmtId="164" fontId="2" fillId="0" borderId="11" xfId="0" applyNumberFormat="1" applyFont="1" applyBorder="1"/>
    <xf numFmtId="0" fontId="2" fillId="0" borderId="7" xfId="0" applyFont="1" applyBorder="1" applyAlignment="1">
      <alignment horizontal="center"/>
    </xf>
    <xf numFmtId="164" fontId="0" fillId="0" borderId="0" xfId="0" applyNumberFormat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13" xfId="0" applyBorder="1"/>
    <xf numFmtId="164" fontId="0" fillId="0" borderId="14" xfId="0" applyNumberFormat="1" applyBorder="1"/>
    <xf numFmtId="0" fontId="0" fillId="0" borderId="14" xfId="0" applyBorder="1"/>
    <xf numFmtId="164" fontId="0" fillId="0" borderId="15" xfId="0" applyNumberForma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7" xfId="0" applyFont="1" applyBorder="1"/>
    <xf numFmtId="164" fontId="2" fillId="0" borderId="7" xfId="0" applyNumberFormat="1" applyFont="1" applyBorder="1"/>
    <xf numFmtId="166" fontId="0" fillId="0" borderId="14" xfId="0" applyNumberFormat="1" applyBorder="1"/>
    <xf numFmtId="164" fontId="0" fillId="0" borderId="0" xfId="0" applyNumberFormat="1" applyBorder="1"/>
    <xf numFmtId="168" fontId="5" fillId="0" borderId="10" xfId="1" applyNumberFormat="1" applyFont="1" applyBorder="1" applyAlignment="1">
      <alignment horizontal="center"/>
    </xf>
    <xf numFmtId="0" fontId="2" fillId="0" borderId="11" xfId="0" applyFont="1" applyBorder="1"/>
    <xf numFmtId="168" fontId="5" fillId="0" borderId="6" xfId="0" applyNumberFormat="1" applyFont="1" applyBorder="1" applyAlignment="1">
      <alignment horizontal="center"/>
    </xf>
    <xf numFmtId="164" fontId="1" fillId="0" borderId="0" xfId="1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164" fontId="0" fillId="0" borderId="7" xfId="0" applyNumberFormat="1" applyBorder="1"/>
    <xf numFmtId="0" fontId="0" fillId="0" borderId="1" xfId="0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68" fontId="5" fillId="0" borderId="9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8" fontId="0" fillId="0" borderId="0" xfId="0" applyNumberFormat="1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14" fontId="2" fillId="0" borderId="9" xfId="0" applyNumberFormat="1" applyFont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2" fillId="0" borderId="6" xfId="0" applyFont="1" applyBorder="1"/>
    <xf numFmtId="164" fontId="7" fillId="0" borderId="2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4" fillId="0" borderId="4" xfId="0" applyFont="1" applyBorder="1"/>
    <xf numFmtId="0" fontId="5" fillId="0" borderId="12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0" xfId="0" applyFont="1"/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5" xfId="0" applyFont="1" applyBorder="1"/>
    <xf numFmtId="0" fontId="0" fillId="0" borderId="30" xfId="0" applyBorder="1" applyAlignment="1">
      <alignment horizontal="center"/>
    </xf>
    <xf numFmtId="166" fontId="0" fillId="0" borderId="31" xfId="0" applyNumberFormat="1" applyBorder="1"/>
    <xf numFmtId="164" fontId="0" fillId="0" borderId="31" xfId="1" applyNumberFormat="1" applyFont="1" applyBorder="1" applyAlignment="1">
      <alignment horizontal="center"/>
    </xf>
    <xf numFmtId="167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32" xfId="1" applyNumberFormat="1" applyFont="1" applyBorder="1"/>
    <xf numFmtId="164" fontId="0" fillId="0" borderId="33" xfId="1" applyNumberFormat="1" applyFont="1" applyBorder="1"/>
    <xf numFmtId="14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4" fontId="0" fillId="0" borderId="31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4" xfId="0" applyBorder="1" applyAlignment="1">
      <alignment horizontal="center"/>
    </xf>
    <xf numFmtId="14" fontId="0" fillId="0" borderId="35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66" fontId="0" fillId="0" borderId="35" xfId="0" applyNumberFormat="1" applyBorder="1"/>
    <xf numFmtId="164" fontId="0" fillId="0" borderId="35" xfId="1" applyNumberFormat="1" applyFont="1" applyBorder="1" applyAlignment="1">
      <alignment horizontal="center"/>
    </xf>
    <xf numFmtId="167" fontId="0" fillId="0" borderId="35" xfId="0" applyNumberFormat="1" applyBorder="1" applyAlignment="1">
      <alignment horizontal="center"/>
    </xf>
    <xf numFmtId="164" fontId="0" fillId="0" borderId="36" xfId="1" applyNumberFormat="1" applyFont="1" applyBorder="1"/>
    <xf numFmtId="166" fontId="2" fillId="0" borderId="17" xfId="0" applyNumberFormat="1" applyFont="1" applyBorder="1"/>
    <xf numFmtId="0" fontId="0" fillId="0" borderId="30" xfId="0" applyFont="1" applyBorder="1" applyAlignment="1">
      <alignment horizontal="left"/>
    </xf>
    <xf numFmtId="166" fontId="0" fillId="0" borderId="31" xfId="0" applyNumberFormat="1" applyFont="1" applyBorder="1" applyAlignment="1">
      <alignment horizontal="right"/>
    </xf>
    <xf numFmtId="164" fontId="0" fillId="0" borderId="31" xfId="0" applyNumberFormat="1" applyFont="1" applyBorder="1" applyAlignment="1">
      <alignment horizontal="right"/>
    </xf>
    <xf numFmtId="0" fontId="0" fillId="0" borderId="31" xfId="0" applyFont="1" applyBorder="1" applyAlignment="1">
      <alignment horizontal="right"/>
    </xf>
    <xf numFmtId="164" fontId="0" fillId="0" borderId="32" xfId="0" applyNumberFormat="1" applyFont="1" applyBorder="1" applyAlignment="1">
      <alignment horizontal="right"/>
    </xf>
    <xf numFmtId="0" fontId="0" fillId="0" borderId="22" xfId="0" applyBorder="1"/>
    <xf numFmtId="164" fontId="0" fillId="0" borderId="23" xfId="0" applyNumberFormat="1" applyBorder="1"/>
    <xf numFmtId="0" fontId="0" fillId="0" borderId="23" xfId="0" applyBorder="1"/>
    <xf numFmtId="164" fontId="0" fillId="0" borderId="24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view="pageLayout" zoomScaleNormal="100" workbookViewId="0">
      <selection activeCell="B22" sqref="B22"/>
    </sheetView>
  </sheetViews>
  <sheetFormatPr defaultRowHeight="15" x14ac:dyDescent="0.25"/>
  <cols>
    <col min="2" max="2" width="12.140625" customWidth="1"/>
    <col min="3" max="3" width="11.42578125" customWidth="1"/>
    <col min="4" max="4" width="10.140625" customWidth="1"/>
    <col min="5" max="5" width="13" customWidth="1"/>
    <col min="6" max="6" width="23.28515625" customWidth="1"/>
  </cols>
  <sheetData>
    <row r="1" spans="2:6" ht="15.75" thickBot="1" x14ac:dyDescent="0.3">
      <c r="B1" s="1"/>
      <c r="C1" s="1"/>
      <c r="D1" s="2"/>
      <c r="F1" s="1"/>
    </row>
    <row r="2" spans="2:6" x14ac:dyDescent="0.25">
      <c r="B2" s="3" t="s">
        <v>0</v>
      </c>
      <c r="C2" s="4" t="s">
        <v>1</v>
      </c>
      <c r="D2" s="5" t="s">
        <v>2</v>
      </c>
      <c r="E2" s="5" t="s">
        <v>3</v>
      </c>
      <c r="F2" s="6" t="s">
        <v>4</v>
      </c>
    </row>
    <row r="3" spans="2:6" x14ac:dyDescent="0.25">
      <c r="B3" s="7"/>
      <c r="C3" s="8"/>
      <c r="D3" s="8"/>
      <c r="E3" s="9"/>
      <c r="F3" s="10"/>
    </row>
    <row r="4" spans="2:6" x14ac:dyDescent="0.25">
      <c r="B4" s="11">
        <v>44860</v>
      </c>
      <c r="C4" s="12">
        <v>21650</v>
      </c>
      <c r="D4" s="8">
        <v>19.5</v>
      </c>
      <c r="E4" s="12">
        <f t="shared" ref="E4:E11" si="0">C4/D4</f>
        <v>1110.2564102564102</v>
      </c>
      <c r="F4" s="10" t="s">
        <v>5</v>
      </c>
    </row>
    <row r="5" spans="2:6" x14ac:dyDescent="0.25">
      <c r="B5" s="11">
        <v>44573</v>
      </c>
      <c r="C5" s="12">
        <v>28000</v>
      </c>
      <c r="D5" s="8">
        <v>34</v>
      </c>
      <c r="E5" s="12">
        <f t="shared" si="0"/>
        <v>823.52941176470586</v>
      </c>
      <c r="F5" s="10" t="s">
        <v>6</v>
      </c>
    </row>
    <row r="6" spans="2:6" x14ac:dyDescent="0.25">
      <c r="B6" s="11">
        <v>44351</v>
      </c>
      <c r="C6" s="12">
        <v>30000</v>
      </c>
      <c r="D6" s="8">
        <v>40</v>
      </c>
      <c r="E6" s="12">
        <f t="shared" si="0"/>
        <v>750</v>
      </c>
      <c r="F6" s="10" t="s">
        <v>7</v>
      </c>
    </row>
    <row r="7" spans="2:6" x14ac:dyDescent="0.25">
      <c r="B7" s="11">
        <v>44400</v>
      </c>
      <c r="C7" s="12">
        <v>35000</v>
      </c>
      <c r="D7" s="8">
        <v>48.9</v>
      </c>
      <c r="E7" s="12">
        <f t="shared" si="0"/>
        <v>715.74642126789365</v>
      </c>
      <c r="F7" s="10" t="s">
        <v>8</v>
      </c>
    </row>
    <row r="8" spans="2:6" x14ac:dyDescent="0.25">
      <c r="B8" s="11">
        <v>45030</v>
      </c>
      <c r="C8" s="12">
        <v>48000</v>
      </c>
      <c r="D8" s="8">
        <v>63.34</v>
      </c>
      <c r="E8" s="12">
        <f t="shared" si="0"/>
        <v>757.81496684559511</v>
      </c>
      <c r="F8" s="10" t="s">
        <v>9</v>
      </c>
    </row>
    <row r="9" spans="2:6" x14ac:dyDescent="0.25">
      <c r="B9" s="11">
        <v>44385</v>
      </c>
      <c r="C9" s="12">
        <v>84800</v>
      </c>
      <c r="D9" s="8">
        <v>79</v>
      </c>
      <c r="E9" s="12">
        <f t="shared" si="0"/>
        <v>1073.4177215189873</v>
      </c>
      <c r="F9" s="10" t="s">
        <v>10</v>
      </c>
    </row>
    <row r="10" spans="2:6" x14ac:dyDescent="0.25">
      <c r="B10" s="11">
        <v>44301</v>
      </c>
      <c r="C10" s="12">
        <v>92000</v>
      </c>
      <c r="D10" s="8">
        <v>108</v>
      </c>
      <c r="E10" s="12">
        <f t="shared" si="0"/>
        <v>851.85185185185185</v>
      </c>
      <c r="F10" s="10" t="s">
        <v>11</v>
      </c>
    </row>
    <row r="11" spans="2:6" ht="15.75" thickBot="1" x14ac:dyDescent="0.3">
      <c r="B11" s="13">
        <v>44491</v>
      </c>
      <c r="C11" s="14">
        <v>81200</v>
      </c>
      <c r="D11" s="15">
        <v>116.97</v>
      </c>
      <c r="E11" s="14">
        <f t="shared" si="0"/>
        <v>694.19509275882706</v>
      </c>
      <c r="F11" s="16" t="s">
        <v>12</v>
      </c>
    </row>
    <row r="12" spans="2:6" ht="15.75" thickBot="1" x14ac:dyDescent="0.3">
      <c r="B12" s="1"/>
      <c r="C12" s="1"/>
      <c r="D12" s="1"/>
      <c r="F12" s="1"/>
    </row>
    <row r="13" spans="2:6" ht="15.75" thickBot="1" x14ac:dyDescent="0.3">
      <c r="B13" s="17" t="s">
        <v>13</v>
      </c>
      <c r="C13" s="18">
        <f>SUM(C3:C11)</f>
        <v>420650</v>
      </c>
      <c r="D13" s="19">
        <f>SUM(D3:D11)</f>
        <v>509.71000000000004</v>
      </c>
      <c r="E13" s="20">
        <f>SUM(C13/D13)</f>
        <v>825.27319456161342</v>
      </c>
      <c r="F13" s="21" t="s">
        <v>14</v>
      </c>
    </row>
    <row r="14" spans="2:6" ht="15.75" thickBot="1" x14ac:dyDescent="0.3">
      <c r="B14" s="1"/>
      <c r="C14" s="1"/>
      <c r="D14" s="1"/>
      <c r="F14" s="1"/>
    </row>
    <row r="15" spans="2:6" x14ac:dyDescent="0.25">
      <c r="B15" s="1"/>
      <c r="C15" s="22">
        <f>SUM(C5:C7)</f>
        <v>93000</v>
      </c>
      <c r="D15" s="23">
        <f>SUM(D5:D7)</f>
        <v>122.9</v>
      </c>
      <c r="E15" s="24">
        <f>AVERAGE(E5:E7)</f>
        <v>763.09194434419987</v>
      </c>
      <c r="F15" s="6" t="s">
        <v>15</v>
      </c>
    </row>
    <row r="16" spans="2:6" x14ac:dyDescent="0.25">
      <c r="B16" s="1"/>
      <c r="C16" s="25">
        <f>SUM(C6:C9)</f>
        <v>197800</v>
      </c>
      <c r="D16" s="8">
        <f>SUM(D6:D9)</f>
        <v>231.24</v>
      </c>
      <c r="E16" s="26">
        <f>AVERAGE(E6:E9)</f>
        <v>824.24477740811903</v>
      </c>
      <c r="F16" s="27" t="s">
        <v>16</v>
      </c>
    </row>
    <row r="17" spans="2:6" x14ac:dyDescent="0.25">
      <c r="B17" s="1"/>
      <c r="C17" s="25">
        <f>SUM(C8:C11)</f>
        <v>306000</v>
      </c>
      <c r="D17" s="8">
        <f>SUM(D8:D11)</f>
        <v>367.31</v>
      </c>
      <c r="E17" s="26">
        <f>AVERAGE(E8:E11)</f>
        <v>844.31990824381523</v>
      </c>
      <c r="F17" s="27" t="s">
        <v>17</v>
      </c>
    </row>
    <row r="18" spans="2:6" ht="15.75" thickBot="1" x14ac:dyDescent="0.3">
      <c r="B18" s="1"/>
      <c r="C18" s="28">
        <f>SUM(C10:C11)</f>
        <v>173200</v>
      </c>
      <c r="D18" s="15">
        <f>SUM(D10:D11)</f>
        <v>224.97</v>
      </c>
      <c r="E18" s="29">
        <f>AVERAGE(E10:E11)</f>
        <v>773.02347230533951</v>
      </c>
      <c r="F18" s="30" t="s">
        <v>18</v>
      </c>
    </row>
    <row r="19" spans="2:6" x14ac:dyDescent="0.25">
      <c r="B19" s="1"/>
      <c r="C19" s="1"/>
      <c r="D19" s="1"/>
      <c r="F19" s="1"/>
    </row>
    <row r="20" spans="2:6" x14ac:dyDescent="0.25">
      <c r="B20" s="1"/>
      <c r="C20" s="1"/>
      <c r="D20" s="1"/>
      <c r="F20" s="1"/>
    </row>
  </sheetData>
  <pageMargins left="0.7" right="0.7" top="0.94791666666666663" bottom="0.75" header="0.3" footer="0.3"/>
  <pageSetup orientation="portrait" horizontalDpi="0" verticalDpi="0" r:id="rId1"/>
  <headerFooter>
    <oddHeader>&amp;L2025 Tax Year
&amp;C&amp;"-,Bold"&amp;14AGRICULTURAL
VACANT LAND - ONTONAGON COUNTY&amp;R04/01/2022-03/31/2024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view="pageLayout" zoomScaleNormal="100" workbookViewId="0">
      <selection activeCell="C7" sqref="C7"/>
    </sheetView>
  </sheetViews>
  <sheetFormatPr defaultRowHeight="15" x14ac:dyDescent="0.25"/>
  <cols>
    <col min="1" max="1" width="11" style="1" customWidth="1"/>
    <col min="2" max="2" width="15.28515625" style="1" customWidth="1"/>
    <col min="3" max="3" width="15.7109375" style="1" customWidth="1"/>
    <col min="4" max="4" width="14.42578125" customWidth="1"/>
    <col min="5" max="5" width="17.140625" style="1" customWidth="1"/>
    <col min="6" max="6" width="15.85546875" style="31" customWidth="1"/>
    <col min="7" max="7" width="11" customWidth="1"/>
    <col min="8" max="8" width="10.140625" bestFit="1" customWidth="1"/>
    <col min="10" max="10" width="11.85546875" customWidth="1"/>
    <col min="11" max="11" width="15" customWidth="1"/>
  </cols>
  <sheetData>
    <row r="1" spans="1:7" s="207" customFormat="1" ht="16.5" thickBot="1" x14ac:dyDescent="0.3">
      <c r="A1" s="205" t="s">
        <v>2</v>
      </c>
      <c r="B1" s="160" t="s">
        <v>0</v>
      </c>
      <c r="C1" s="206" t="s">
        <v>193</v>
      </c>
      <c r="D1" s="161" t="s">
        <v>2</v>
      </c>
      <c r="E1" s="161" t="s">
        <v>3</v>
      </c>
      <c r="F1" s="162" t="s">
        <v>4</v>
      </c>
    </row>
    <row r="2" spans="1:7" x14ac:dyDescent="0.25">
      <c r="A2" s="31" t="s">
        <v>19</v>
      </c>
      <c r="B2" s="32">
        <v>44819</v>
      </c>
      <c r="C2" s="33">
        <v>1500</v>
      </c>
      <c r="D2" s="34">
        <v>2.02</v>
      </c>
      <c r="E2" s="35">
        <f>SUM(C2/D2)</f>
        <v>742.57425742574253</v>
      </c>
      <c r="F2" s="36" t="s">
        <v>20</v>
      </c>
    </row>
    <row r="3" spans="1:7" x14ac:dyDescent="0.25">
      <c r="A3" s="31"/>
      <c r="B3" s="37">
        <v>45286</v>
      </c>
      <c r="C3" s="38">
        <v>4500</v>
      </c>
      <c r="D3" s="39">
        <v>5</v>
      </c>
      <c r="E3" s="40">
        <f>SUM(C3/D3)</f>
        <v>900</v>
      </c>
      <c r="F3" s="41" t="s">
        <v>21</v>
      </c>
    </row>
    <row r="4" spans="1:7" ht="15.75" thickBot="1" x14ac:dyDescent="0.3">
      <c r="A4" s="31"/>
      <c r="B4" s="42">
        <v>45336</v>
      </c>
      <c r="C4" s="43">
        <v>25000</v>
      </c>
      <c r="D4" s="44">
        <v>4.75</v>
      </c>
      <c r="E4" s="45">
        <f>SUM(C4/D4)</f>
        <v>5263.1578947368425</v>
      </c>
      <c r="F4" s="46" t="s">
        <v>22</v>
      </c>
    </row>
    <row r="5" spans="1:7" ht="15.75" thickBot="1" x14ac:dyDescent="0.3">
      <c r="A5" s="47"/>
      <c r="B5" s="17" t="s">
        <v>13</v>
      </c>
      <c r="C5" s="18">
        <f>SUM(C1:C4)</f>
        <v>31000</v>
      </c>
      <c r="D5" s="48">
        <f>SUM(D1:D4)</f>
        <v>11.77</v>
      </c>
      <c r="E5" s="49">
        <f>SUM(C5/D5)</f>
        <v>2633.8147833474936</v>
      </c>
      <c r="F5" s="6" t="s">
        <v>23</v>
      </c>
      <c r="G5" s="50"/>
    </row>
    <row r="6" spans="1:7" s="50" customFormat="1" ht="15.75" thickBot="1" x14ac:dyDescent="0.3">
      <c r="A6" s="47"/>
      <c r="B6" s="51"/>
      <c r="C6" s="51"/>
      <c r="D6" s="51"/>
      <c r="E6" s="52">
        <f>AVERAGE(E2:E4)</f>
        <v>2301.9107173875286</v>
      </c>
      <c r="F6" s="21" t="s">
        <v>24</v>
      </c>
    </row>
    <row r="7" spans="1:7" s="50" customFormat="1" ht="15.75" thickBot="1" x14ac:dyDescent="0.3">
      <c r="A7" s="31"/>
      <c r="B7"/>
      <c r="C7"/>
      <c r="D7"/>
      <c r="E7"/>
      <c r="F7"/>
      <c r="G7" s="51"/>
    </row>
    <row r="8" spans="1:7" s="51" customFormat="1" x14ac:dyDescent="0.25">
      <c r="A8" s="31" t="s">
        <v>25</v>
      </c>
      <c r="B8" s="53">
        <v>44567</v>
      </c>
      <c r="C8" s="54">
        <v>9000</v>
      </c>
      <c r="D8" s="55">
        <v>10.87</v>
      </c>
      <c r="E8" s="35">
        <f>C8/D8</f>
        <v>827.96688132474708</v>
      </c>
      <c r="F8" s="56" t="s">
        <v>26</v>
      </c>
      <c r="G8"/>
    </row>
    <row r="9" spans="1:7" x14ac:dyDescent="0.25">
      <c r="A9" s="31"/>
      <c r="B9" s="11">
        <v>44575</v>
      </c>
      <c r="C9" s="57">
        <v>18000</v>
      </c>
      <c r="D9" s="58">
        <v>9</v>
      </c>
      <c r="E9" s="40">
        <f>SUM(C9/D9)</f>
        <v>2000</v>
      </c>
      <c r="F9" s="10" t="s">
        <v>27</v>
      </c>
    </row>
    <row r="10" spans="1:7" ht="15.75" thickBot="1" x14ac:dyDescent="0.3">
      <c r="A10" s="31"/>
      <c r="B10" s="13">
        <v>45105</v>
      </c>
      <c r="C10" s="14">
        <v>15000</v>
      </c>
      <c r="D10" s="59">
        <v>7</v>
      </c>
      <c r="E10" s="45">
        <f>SUM(C10/D10)</f>
        <v>2142.8571428571427</v>
      </c>
      <c r="F10" s="16" t="s">
        <v>28</v>
      </c>
    </row>
    <row r="11" spans="1:7" ht="15.75" thickBot="1" x14ac:dyDescent="0.3">
      <c r="A11" s="31"/>
      <c r="B11" s="17" t="s">
        <v>13</v>
      </c>
      <c r="C11" s="60">
        <f>SUM(C8:C10)</f>
        <v>42000</v>
      </c>
      <c r="D11" s="48">
        <f>SUM(D8:D10)</f>
        <v>26.869999999999997</v>
      </c>
      <c r="E11" s="60">
        <f>SUM(C11/D11)</f>
        <v>1563.0815035355417</v>
      </c>
      <c r="F11" s="21" t="s">
        <v>23</v>
      </c>
    </row>
    <row r="12" spans="1:7" ht="15.75" thickBot="1" x14ac:dyDescent="0.3">
      <c r="A12" s="31"/>
      <c r="B12"/>
      <c r="C12" s="2"/>
      <c r="D12" s="2"/>
      <c r="E12" s="52">
        <f>AVERAGE(E8:E10)</f>
        <v>1656.9413413939631</v>
      </c>
      <c r="F12" s="21" t="s">
        <v>24</v>
      </c>
    </row>
    <row r="13" spans="1:7" ht="15.75" thickBot="1" x14ac:dyDescent="0.3">
      <c r="A13" s="31"/>
      <c r="B13"/>
      <c r="C13"/>
      <c r="E13"/>
      <c r="F13"/>
    </row>
    <row r="14" spans="1:7" x14ac:dyDescent="0.25">
      <c r="A14" s="61" t="s">
        <v>29</v>
      </c>
      <c r="B14" s="32">
        <v>44653</v>
      </c>
      <c r="C14" s="33">
        <v>11500</v>
      </c>
      <c r="D14" s="34">
        <v>20</v>
      </c>
      <c r="E14" s="35">
        <f t="shared" ref="E14" si="0">C14/D14</f>
        <v>575</v>
      </c>
      <c r="F14" s="36" t="s">
        <v>30</v>
      </c>
    </row>
    <row r="15" spans="1:7" x14ac:dyDescent="0.25">
      <c r="A15" s="31"/>
      <c r="B15" s="37">
        <v>44713</v>
      </c>
      <c r="C15" s="38">
        <v>37500</v>
      </c>
      <c r="D15" s="39">
        <v>29</v>
      </c>
      <c r="E15" s="40">
        <f>C15/D15</f>
        <v>1293.1034482758621</v>
      </c>
      <c r="F15" s="41" t="s">
        <v>31</v>
      </c>
    </row>
    <row r="16" spans="1:7" x14ac:dyDescent="0.25">
      <c r="A16" s="31"/>
      <c r="B16" s="37">
        <v>44803</v>
      </c>
      <c r="C16" s="38">
        <v>10500</v>
      </c>
      <c r="D16" s="39">
        <v>17.48</v>
      </c>
      <c r="E16" s="40">
        <f>C16/D16</f>
        <v>600.68649885583523</v>
      </c>
      <c r="F16" s="41" t="s">
        <v>32</v>
      </c>
    </row>
    <row r="17" spans="1:7" x14ac:dyDescent="0.25">
      <c r="A17" s="31"/>
      <c r="B17" s="37">
        <v>44824</v>
      </c>
      <c r="C17" s="38">
        <v>21500</v>
      </c>
      <c r="D17" s="39">
        <v>19</v>
      </c>
      <c r="E17" s="40">
        <f>C17/D17</f>
        <v>1131.578947368421</v>
      </c>
      <c r="F17" s="41" t="s">
        <v>33</v>
      </c>
    </row>
    <row r="18" spans="1:7" ht="15.75" thickBot="1" x14ac:dyDescent="0.3">
      <c r="A18" s="31"/>
      <c r="B18" s="42">
        <v>44830</v>
      </c>
      <c r="C18" s="43">
        <v>46000</v>
      </c>
      <c r="D18" s="44">
        <v>27.56</v>
      </c>
      <c r="E18" s="45">
        <f>C18/D18</f>
        <v>1669.0856313497823</v>
      </c>
      <c r="F18" s="46" t="s">
        <v>34</v>
      </c>
    </row>
    <row r="19" spans="1:7" ht="15.75" thickBot="1" x14ac:dyDescent="0.3">
      <c r="A19" s="31"/>
      <c r="B19" s="17" t="s">
        <v>13</v>
      </c>
      <c r="C19" s="60">
        <f>SUM(C14:C18)</f>
        <v>127000</v>
      </c>
      <c r="D19" s="60">
        <f>SUM(D14:D18)</f>
        <v>113.04</v>
      </c>
      <c r="E19" s="60">
        <f>SUM(C19/D19)</f>
        <v>1123.4961075725407</v>
      </c>
      <c r="F19" s="21" t="s">
        <v>23</v>
      </c>
    </row>
    <row r="20" spans="1:7" ht="15.75" thickBot="1" x14ac:dyDescent="0.3">
      <c r="A20" s="31"/>
      <c r="B20"/>
      <c r="C20"/>
      <c r="E20" s="52">
        <f>AVERAGE(E14:E18)</f>
        <v>1053.8909051699802</v>
      </c>
      <c r="F20" s="21" t="s">
        <v>24</v>
      </c>
    </row>
    <row r="21" spans="1:7" ht="15.75" thickBot="1" x14ac:dyDescent="0.3">
      <c r="A21" s="31"/>
      <c r="B21"/>
      <c r="C21"/>
      <c r="E21"/>
      <c r="F21"/>
    </row>
    <row r="22" spans="1:7" x14ac:dyDescent="0.25">
      <c r="A22" s="31" t="s">
        <v>35</v>
      </c>
      <c r="B22" s="32">
        <v>44805</v>
      </c>
      <c r="C22" s="62">
        <v>50400</v>
      </c>
      <c r="D22" s="34">
        <v>40</v>
      </c>
      <c r="E22" s="35">
        <f t="shared" ref="E22:E29" si="1">C22/D22</f>
        <v>1260</v>
      </c>
      <c r="F22" s="36" t="s">
        <v>36</v>
      </c>
    </row>
    <row r="23" spans="1:7" x14ac:dyDescent="0.25">
      <c r="A23" s="31"/>
      <c r="B23" s="37">
        <v>44861</v>
      </c>
      <c r="C23" s="63">
        <v>53500</v>
      </c>
      <c r="D23" s="39">
        <v>39</v>
      </c>
      <c r="E23" s="40">
        <f t="shared" si="1"/>
        <v>1371.7948717948718</v>
      </c>
      <c r="F23" s="41" t="s">
        <v>37</v>
      </c>
    </row>
    <row r="24" spans="1:7" x14ac:dyDescent="0.25">
      <c r="A24" s="31"/>
      <c r="B24" s="37">
        <v>45055</v>
      </c>
      <c r="C24" s="63">
        <v>53000</v>
      </c>
      <c r="D24" s="64">
        <v>46.43</v>
      </c>
      <c r="E24" s="63">
        <f t="shared" si="1"/>
        <v>1141.5033383588197</v>
      </c>
      <c r="F24" s="65" t="s">
        <v>38</v>
      </c>
    </row>
    <row r="25" spans="1:7" x14ac:dyDescent="0.25">
      <c r="A25" s="31"/>
      <c r="B25" s="37">
        <v>45084</v>
      </c>
      <c r="C25" s="63">
        <v>29500</v>
      </c>
      <c r="D25" s="39">
        <v>35</v>
      </c>
      <c r="E25" s="63">
        <f t="shared" si="1"/>
        <v>842.85714285714289</v>
      </c>
      <c r="F25" s="41" t="s">
        <v>39</v>
      </c>
    </row>
    <row r="26" spans="1:7" x14ac:dyDescent="0.25">
      <c r="A26" s="31"/>
      <c r="B26" s="37">
        <v>45092</v>
      </c>
      <c r="C26" s="63">
        <v>56000</v>
      </c>
      <c r="D26" s="39">
        <v>40</v>
      </c>
      <c r="E26" s="63">
        <f t="shared" si="1"/>
        <v>1400</v>
      </c>
      <c r="F26" s="41" t="s">
        <v>40</v>
      </c>
    </row>
    <row r="27" spans="1:7" x14ac:dyDescent="0.25">
      <c r="A27" s="31"/>
      <c r="B27" s="37">
        <v>45104</v>
      </c>
      <c r="C27" s="63">
        <v>46000</v>
      </c>
      <c r="D27" s="39">
        <v>38</v>
      </c>
      <c r="E27" s="63">
        <f t="shared" si="1"/>
        <v>1210.5263157894738</v>
      </c>
      <c r="F27" s="41" t="s">
        <v>41</v>
      </c>
    </row>
    <row r="28" spans="1:7" x14ac:dyDescent="0.25">
      <c r="A28" s="47"/>
      <c r="B28" s="37">
        <v>45288</v>
      </c>
      <c r="C28" s="63">
        <v>48500</v>
      </c>
      <c r="D28" s="39">
        <v>39</v>
      </c>
      <c r="E28" s="63">
        <f t="shared" si="1"/>
        <v>1243.5897435897436</v>
      </c>
      <c r="F28" s="41" t="s">
        <v>42</v>
      </c>
    </row>
    <row r="29" spans="1:7" ht="15.75" thickBot="1" x14ac:dyDescent="0.3">
      <c r="A29" s="47"/>
      <c r="B29" s="42">
        <v>45295</v>
      </c>
      <c r="C29" s="66">
        <v>30000</v>
      </c>
      <c r="D29" s="44">
        <v>40</v>
      </c>
      <c r="E29" s="66">
        <f t="shared" si="1"/>
        <v>750</v>
      </c>
      <c r="F29" s="67" t="s">
        <v>43</v>
      </c>
      <c r="G29" s="50"/>
    </row>
    <row r="30" spans="1:7" s="50" customFormat="1" ht="15.75" thickBot="1" x14ac:dyDescent="0.3">
      <c r="A30" s="47"/>
      <c r="B30" s="17" t="s">
        <v>13</v>
      </c>
      <c r="C30" s="18">
        <f>SUM(C22:C29)</f>
        <v>366900</v>
      </c>
      <c r="D30" s="48">
        <f>SUM(D22:D29)</f>
        <v>317.43</v>
      </c>
      <c r="E30" s="60">
        <f>SUM(C30/D30)</f>
        <v>1155.8453832340988</v>
      </c>
      <c r="F30" s="21" t="s">
        <v>23</v>
      </c>
    </row>
    <row r="31" spans="1:7" s="50" customFormat="1" ht="15.75" thickBot="1" x14ac:dyDescent="0.3">
      <c r="A31" s="47"/>
      <c r="B31"/>
      <c r="C31"/>
      <c r="D31"/>
      <c r="E31" s="52">
        <f>AVERAGE(E22:E29)</f>
        <v>1152.5339265487567</v>
      </c>
      <c r="F31" s="21" t="s">
        <v>24</v>
      </c>
    </row>
    <row r="32" spans="1:7" s="50" customFormat="1" ht="15.75" thickBot="1" x14ac:dyDescent="0.3">
      <c r="A32" s="31"/>
      <c r="B32"/>
      <c r="C32"/>
      <c r="D32"/>
      <c r="E32"/>
      <c r="F32"/>
    </row>
    <row r="33" spans="1:7" s="50" customFormat="1" x14ac:dyDescent="0.25">
      <c r="A33" s="31" t="s">
        <v>44</v>
      </c>
      <c r="B33" s="32">
        <v>44677</v>
      </c>
      <c r="C33" s="33">
        <v>39000</v>
      </c>
      <c r="D33" s="34">
        <v>76</v>
      </c>
      <c r="E33" s="35">
        <f t="shared" ref="E33:E35" si="2">C33/D33</f>
        <v>513.15789473684208</v>
      </c>
      <c r="F33" s="36" t="s">
        <v>45</v>
      </c>
      <c r="G33"/>
    </row>
    <row r="34" spans="1:7" x14ac:dyDescent="0.25">
      <c r="A34" s="31"/>
      <c r="B34" s="37">
        <v>44783</v>
      </c>
      <c r="C34" s="38">
        <v>92500</v>
      </c>
      <c r="D34" s="39">
        <v>79</v>
      </c>
      <c r="E34" s="40">
        <f t="shared" si="2"/>
        <v>1170.8860759493671</v>
      </c>
      <c r="F34" s="41" t="s">
        <v>46</v>
      </c>
    </row>
    <row r="35" spans="1:7" ht="15.75" thickBot="1" x14ac:dyDescent="0.3">
      <c r="A35" s="31"/>
      <c r="B35" s="42">
        <v>45030</v>
      </c>
      <c r="C35" s="66">
        <v>48000</v>
      </c>
      <c r="D35" s="68">
        <v>63.34</v>
      </c>
      <c r="E35" s="45">
        <f t="shared" si="2"/>
        <v>757.81496684559511</v>
      </c>
      <c r="F35" s="46" t="s">
        <v>9</v>
      </c>
    </row>
    <row r="36" spans="1:7" ht="15.75" thickBot="1" x14ac:dyDescent="0.3">
      <c r="A36" s="31"/>
      <c r="B36" s="17" t="s">
        <v>13</v>
      </c>
      <c r="C36" s="18">
        <f>SUM(C33:C35)</f>
        <v>179500</v>
      </c>
      <c r="D36" s="48">
        <f>SUM(D33:D35)</f>
        <v>218.34</v>
      </c>
      <c r="E36" s="60">
        <f>SUM(C36/D36)</f>
        <v>822.11230191444531</v>
      </c>
      <c r="F36" s="21" t="s">
        <v>23</v>
      </c>
    </row>
    <row r="37" spans="1:7" ht="15.75" thickBot="1" x14ac:dyDescent="0.3">
      <c r="A37" s="31"/>
      <c r="B37"/>
      <c r="C37"/>
      <c r="E37" s="69">
        <f>AVERAGE(E33:E35)</f>
        <v>813.95297917726805</v>
      </c>
      <c r="F37" s="30" t="s">
        <v>24</v>
      </c>
    </row>
    <row r="38" spans="1:7" ht="15.75" thickBot="1" x14ac:dyDescent="0.3">
      <c r="A38" s="31"/>
      <c r="B38"/>
      <c r="C38"/>
      <c r="E38"/>
      <c r="F38"/>
    </row>
    <row r="39" spans="1:7" x14ac:dyDescent="0.25">
      <c r="A39" s="31" t="s">
        <v>47</v>
      </c>
      <c r="B39" s="32">
        <v>44677</v>
      </c>
      <c r="C39" s="33">
        <v>39000</v>
      </c>
      <c r="D39" s="34">
        <v>76</v>
      </c>
      <c r="E39" s="35">
        <f t="shared" ref="E39:E40" si="3">C39/D39</f>
        <v>513.15789473684208</v>
      </c>
      <c r="F39" s="36" t="s">
        <v>45</v>
      </c>
    </row>
    <row r="40" spans="1:7" ht="15.75" thickBot="1" x14ac:dyDescent="0.3">
      <c r="A40" s="47"/>
      <c r="B40" s="42">
        <v>44783</v>
      </c>
      <c r="C40" s="43">
        <v>92500</v>
      </c>
      <c r="D40" s="44">
        <v>79</v>
      </c>
      <c r="E40" s="45">
        <f t="shared" si="3"/>
        <v>1170.8860759493671</v>
      </c>
      <c r="F40" s="46" t="s">
        <v>46</v>
      </c>
    </row>
    <row r="41" spans="1:7" ht="15.75" thickBot="1" x14ac:dyDescent="0.3">
      <c r="A41" s="31"/>
      <c r="B41" s="17" t="s">
        <v>13</v>
      </c>
      <c r="C41" s="18">
        <f>SUM(C39:C40)</f>
        <v>131500</v>
      </c>
      <c r="D41" s="48">
        <f>SUM(D39:D40)</f>
        <v>155</v>
      </c>
      <c r="E41" s="60">
        <f>SUM(C41/D41)</f>
        <v>848.38709677419354</v>
      </c>
      <c r="F41" s="21" t="s">
        <v>23</v>
      </c>
      <c r="G41" s="50"/>
    </row>
    <row r="42" spans="1:7" s="50" customFormat="1" ht="15.75" thickBot="1" x14ac:dyDescent="0.3">
      <c r="A42" s="31"/>
      <c r="B42"/>
      <c r="C42"/>
      <c r="D42"/>
      <c r="E42" s="69">
        <f>AVERAGE(E39:E40)</f>
        <v>842.02198534310457</v>
      </c>
      <c r="F42" s="30" t="s">
        <v>24</v>
      </c>
      <c r="G42"/>
    </row>
    <row r="43" spans="1:7" x14ac:dyDescent="0.25">
      <c r="A43" s="31"/>
      <c r="B43"/>
      <c r="C43"/>
      <c r="E43"/>
      <c r="F43"/>
    </row>
    <row r="44" spans="1:7" x14ac:dyDescent="0.25">
      <c r="A44" s="31"/>
      <c r="B44"/>
      <c r="C44"/>
      <c r="E44"/>
      <c r="F44"/>
    </row>
    <row r="45" spans="1:7" x14ac:dyDescent="0.25">
      <c r="A45" s="31"/>
      <c r="B45"/>
      <c r="C45"/>
      <c r="E45"/>
      <c r="F45"/>
    </row>
    <row r="46" spans="1:7" x14ac:dyDescent="0.25">
      <c r="A46" s="31"/>
      <c r="B46"/>
      <c r="C46"/>
      <c r="E46"/>
      <c r="F46"/>
    </row>
    <row r="47" spans="1:7" x14ac:dyDescent="0.25">
      <c r="A47" s="47"/>
      <c r="B47"/>
      <c r="C47"/>
      <c r="E47"/>
      <c r="F47"/>
    </row>
    <row r="48" spans="1:7" x14ac:dyDescent="0.25">
      <c r="A48" s="31"/>
      <c r="B48"/>
      <c r="C48"/>
      <c r="E48"/>
      <c r="F48"/>
      <c r="G48" s="50"/>
    </row>
    <row r="49" spans="1:7" s="50" customFormat="1" x14ac:dyDescent="0.25">
      <c r="A49" s="31"/>
      <c r="B49"/>
      <c r="C49"/>
      <c r="D49"/>
      <c r="E49"/>
      <c r="F49"/>
      <c r="G49"/>
    </row>
    <row r="50" spans="1:7" x14ac:dyDescent="0.25">
      <c r="A50" s="31"/>
      <c r="B50"/>
      <c r="C50"/>
      <c r="E50"/>
      <c r="F50"/>
    </row>
    <row r="51" spans="1:7" x14ac:dyDescent="0.25">
      <c r="A51" s="31"/>
      <c r="B51"/>
      <c r="C51"/>
      <c r="E51"/>
      <c r="F51"/>
    </row>
    <row r="52" spans="1:7" x14ac:dyDescent="0.25">
      <c r="A52" s="31"/>
      <c r="B52"/>
      <c r="C52"/>
      <c r="E52"/>
      <c r="F52"/>
    </row>
    <row r="53" spans="1:7" x14ac:dyDescent="0.25">
      <c r="A53" s="31"/>
      <c r="B53"/>
      <c r="C53"/>
      <c r="E53"/>
      <c r="F53"/>
    </row>
    <row r="54" spans="1:7" x14ac:dyDescent="0.25">
      <c r="A54" s="31"/>
      <c r="B54"/>
      <c r="C54"/>
      <c r="E54"/>
      <c r="F54"/>
    </row>
    <row r="55" spans="1:7" x14ac:dyDescent="0.25">
      <c r="A55" s="31"/>
      <c r="B55"/>
      <c r="C55"/>
      <c r="E55"/>
      <c r="F55"/>
    </row>
    <row r="56" spans="1:7" x14ac:dyDescent="0.25">
      <c r="A56" s="31"/>
      <c r="B56"/>
      <c r="C56"/>
      <c r="E56"/>
      <c r="F56"/>
    </row>
    <row r="57" spans="1:7" x14ac:dyDescent="0.25">
      <c r="A57" s="31"/>
      <c r="B57"/>
      <c r="C57"/>
      <c r="E57"/>
      <c r="F57"/>
    </row>
    <row r="58" spans="1:7" x14ac:dyDescent="0.25">
      <c r="A58" s="31"/>
      <c r="B58"/>
      <c r="C58"/>
      <c r="E58"/>
      <c r="F58"/>
    </row>
    <row r="59" spans="1:7" x14ac:dyDescent="0.25">
      <c r="A59" s="31"/>
      <c r="B59"/>
      <c r="C59"/>
      <c r="E59"/>
      <c r="F59"/>
    </row>
    <row r="60" spans="1:7" x14ac:dyDescent="0.25">
      <c r="A60" s="31"/>
      <c r="B60"/>
      <c r="C60"/>
      <c r="E60"/>
      <c r="F60"/>
    </row>
    <row r="61" spans="1:7" x14ac:dyDescent="0.25">
      <c r="A61" s="31"/>
      <c r="B61"/>
      <c r="C61"/>
      <c r="E61"/>
      <c r="F61"/>
    </row>
    <row r="62" spans="1:7" x14ac:dyDescent="0.25">
      <c r="A62" s="31"/>
      <c r="B62"/>
      <c r="C62"/>
      <c r="E62"/>
      <c r="F62"/>
    </row>
    <row r="63" spans="1:7" x14ac:dyDescent="0.25">
      <c r="A63" s="31"/>
      <c r="B63"/>
      <c r="C63"/>
      <c r="E63"/>
      <c r="F63"/>
    </row>
    <row r="64" spans="1:7" x14ac:dyDescent="0.25">
      <c r="A64" s="31"/>
      <c r="B64"/>
      <c r="C64"/>
      <c r="E64"/>
      <c r="F64"/>
    </row>
    <row r="65" spans="1:6" x14ac:dyDescent="0.25">
      <c r="A65" s="31"/>
      <c r="B65"/>
      <c r="C65"/>
      <c r="E65"/>
      <c r="F65"/>
    </row>
    <row r="66" spans="1:6" x14ac:dyDescent="0.25">
      <c r="A66" s="31"/>
      <c r="B66"/>
      <c r="C66"/>
      <c r="E66"/>
      <c r="F66"/>
    </row>
    <row r="67" spans="1:6" x14ac:dyDescent="0.25">
      <c r="A67" s="31"/>
      <c r="B67"/>
      <c r="C67"/>
      <c r="E67"/>
      <c r="F67"/>
    </row>
    <row r="68" spans="1:6" x14ac:dyDescent="0.25">
      <c r="A68" s="31"/>
      <c r="B68"/>
      <c r="C68"/>
      <c r="E68"/>
      <c r="F68"/>
    </row>
    <row r="69" spans="1:6" x14ac:dyDescent="0.25">
      <c r="A69" s="31"/>
      <c r="B69"/>
      <c r="C69"/>
      <c r="E69"/>
      <c r="F69"/>
    </row>
    <row r="70" spans="1:6" x14ac:dyDescent="0.25">
      <c r="A70" s="31"/>
      <c r="B70"/>
      <c r="C70"/>
      <c r="E70"/>
      <c r="F70"/>
    </row>
  </sheetData>
  <pageMargins left="0.7" right="0.7" top="1.2083333333333333" bottom="0.75" header="0.3" footer="0.3"/>
  <pageSetup orientation="portrait" horizontalDpi="0" verticalDpi="0" r:id="rId1"/>
  <headerFooter>
    <oddHeader>&amp;L2025 Tax Year&amp;C&amp;"-,Bold"&amp;14Vacant Land Sales
Acreage Rates
Residential - Commercial - Industrial&amp;R04/01/2022-03/31/2024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2"/>
  <sheetViews>
    <sheetView view="pageLayout" zoomScaleNormal="100" workbookViewId="0">
      <selection activeCell="E82" sqref="E82"/>
    </sheetView>
  </sheetViews>
  <sheetFormatPr defaultColWidth="9.140625" defaultRowHeight="15" x14ac:dyDescent="0.25"/>
  <cols>
    <col min="1" max="1" width="7.28515625" customWidth="1"/>
    <col min="2" max="2" width="12.140625" customWidth="1"/>
    <col min="3" max="3" width="14.5703125" style="152" customWidth="1"/>
    <col min="5" max="5" width="10.28515625" customWidth="1"/>
    <col min="6" max="6" width="12" customWidth="1"/>
    <col min="7" max="7" width="13.85546875" customWidth="1"/>
    <col min="9" max="11" width="0" hidden="1" customWidth="1"/>
    <col min="13" max="13" width="13.7109375" customWidth="1"/>
    <col min="14" max="14" width="12.85546875" customWidth="1"/>
    <col min="18" max="18" width="16.28515625" customWidth="1"/>
  </cols>
  <sheetData>
    <row r="2" spans="1:8" ht="15.75" thickBot="1" x14ac:dyDescent="0.3"/>
    <row r="3" spans="1:8" ht="19.5" thickBot="1" x14ac:dyDescent="0.35">
      <c r="A3" s="103"/>
      <c r="B3" s="106"/>
      <c r="C3" s="238" t="s">
        <v>134</v>
      </c>
      <c r="D3" s="238"/>
      <c r="E3" s="238"/>
      <c r="F3" s="238"/>
      <c r="G3" s="106"/>
      <c r="H3" s="114"/>
    </row>
    <row r="4" spans="1:8" ht="15.75" thickBot="1" x14ac:dyDescent="0.3">
      <c r="A4" s="108"/>
      <c r="B4" s="17" t="s">
        <v>109</v>
      </c>
      <c r="C4" s="60" t="s">
        <v>110</v>
      </c>
      <c r="D4" s="19" t="s">
        <v>111</v>
      </c>
      <c r="E4" s="19" t="s">
        <v>112</v>
      </c>
      <c r="F4" s="19" t="s">
        <v>113</v>
      </c>
      <c r="G4" s="21" t="s">
        <v>114</v>
      </c>
      <c r="H4" s="115"/>
    </row>
    <row r="5" spans="1:8" x14ac:dyDescent="0.25">
      <c r="A5" s="108"/>
      <c r="B5" s="103"/>
      <c r="C5" s="62"/>
      <c r="D5" s="106"/>
      <c r="E5" s="106"/>
      <c r="F5" s="106"/>
      <c r="G5" s="114"/>
      <c r="H5" s="115"/>
    </row>
    <row r="6" spans="1:8" x14ac:dyDescent="0.25">
      <c r="A6" s="108"/>
      <c r="B6" s="11">
        <v>38593</v>
      </c>
      <c r="C6" s="40">
        <v>3000</v>
      </c>
      <c r="D6" s="8">
        <v>90</v>
      </c>
      <c r="E6" s="8">
        <v>100</v>
      </c>
      <c r="F6" s="58">
        <f t="shared" ref="F6:F22" si="0">SUM(C6/D6)</f>
        <v>33.333333333333336</v>
      </c>
      <c r="G6" s="10" t="s">
        <v>115</v>
      </c>
      <c r="H6" s="115"/>
    </row>
    <row r="7" spans="1:8" x14ac:dyDescent="0.25">
      <c r="A7" s="108"/>
      <c r="B7" s="11">
        <v>38775</v>
      </c>
      <c r="C7" s="40">
        <v>4000</v>
      </c>
      <c r="D7" s="8">
        <v>125.1</v>
      </c>
      <c r="E7" s="8">
        <v>100</v>
      </c>
      <c r="F7" s="58">
        <f t="shared" si="0"/>
        <v>31.974420463629098</v>
      </c>
      <c r="G7" s="10" t="s">
        <v>116</v>
      </c>
      <c r="H7" s="115"/>
    </row>
    <row r="8" spans="1:8" x14ac:dyDescent="0.25">
      <c r="A8" s="108"/>
      <c r="B8" s="11">
        <v>39136</v>
      </c>
      <c r="C8" s="40">
        <v>8200</v>
      </c>
      <c r="D8" s="8">
        <v>229</v>
      </c>
      <c r="E8" s="8">
        <v>233</v>
      </c>
      <c r="F8" s="58">
        <f t="shared" si="0"/>
        <v>35.807860262008731</v>
      </c>
      <c r="G8" s="10" t="s">
        <v>117</v>
      </c>
      <c r="H8" s="115"/>
    </row>
    <row r="9" spans="1:8" x14ac:dyDescent="0.25">
      <c r="A9" s="108"/>
      <c r="B9" s="11">
        <v>39540</v>
      </c>
      <c r="C9" s="40">
        <v>3500</v>
      </c>
      <c r="D9" s="8">
        <v>250</v>
      </c>
      <c r="E9" s="8">
        <v>100</v>
      </c>
      <c r="F9" s="58">
        <f t="shared" si="0"/>
        <v>14</v>
      </c>
      <c r="G9" s="10" t="s">
        <v>118</v>
      </c>
      <c r="H9" s="115"/>
    </row>
    <row r="10" spans="1:8" x14ac:dyDescent="0.25">
      <c r="A10" s="108"/>
      <c r="B10" s="11">
        <v>39637</v>
      </c>
      <c r="C10" s="40">
        <v>650</v>
      </c>
      <c r="D10" s="8">
        <v>11.2</v>
      </c>
      <c r="E10" s="8">
        <v>126.5</v>
      </c>
      <c r="F10" s="58">
        <f t="shared" si="0"/>
        <v>58.035714285714292</v>
      </c>
      <c r="G10" s="10" t="s">
        <v>119</v>
      </c>
      <c r="H10" s="115"/>
    </row>
    <row r="11" spans="1:8" x14ac:dyDescent="0.25">
      <c r="A11" s="108"/>
      <c r="B11" s="11">
        <v>39965</v>
      </c>
      <c r="C11" s="40">
        <v>1000</v>
      </c>
      <c r="D11" s="8">
        <v>27.4</v>
      </c>
      <c r="E11" s="8">
        <v>120</v>
      </c>
      <c r="F11" s="58">
        <f t="shared" si="0"/>
        <v>36.496350364963504</v>
      </c>
      <c r="G11" s="10" t="s">
        <v>120</v>
      </c>
      <c r="H11" s="115"/>
    </row>
    <row r="12" spans="1:8" x14ac:dyDescent="0.25">
      <c r="A12" s="108"/>
      <c r="B12" s="11">
        <v>40406</v>
      </c>
      <c r="C12" s="40">
        <v>2000</v>
      </c>
      <c r="D12" s="8">
        <v>78.2</v>
      </c>
      <c r="E12" s="8">
        <v>120</v>
      </c>
      <c r="F12" s="58">
        <f t="shared" si="0"/>
        <v>25.575447570332479</v>
      </c>
      <c r="G12" s="10" t="s">
        <v>121</v>
      </c>
      <c r="H12" s="115"/>
    </row>
    <row r="13" spans="1:8" x14ac:dyDescent="0.25">
      <c r="A13" s="108"/>
      <c r="B13" s="11">
        <v>41172</v>
      </c>
      <c r="C13" s="40">
        <v>2500</v>
      </c>
      <c r="D13" s="8">
        <v>100</v>
      </c>
      <c r="E13" s="8">
        <v>107.5</v>
      </c>
      <c r="F13" s="58">
        <f t="shared" si="0"/>
        <v>25</v>
      </c>
      <c r="G13" s="10" t="s">
        <v>122</v>
      </c>
      <c r="H13" s="115"/>
    </row>
    <row r="14" spans="1:8" x14ac:dyDescent="0.25">
      <c r="A14" s="108"/>
      <c r="B14" s="11">
        <v>42724</v>
      </c>
      <c r="C14" s="40">
        <v>1500</v>
      </c>
      <c r="D14" s="8">
        <v>50</v>
      </c>
      <c r="E14" s="8">
        <v>100</v>
      </c>
      <c r="F14" s="58">
        <f t="shared" si="0"/>
        <v>30</v>
      </c>
      <c r="G14" s="10" t="s">
        <v>123</v>
      </c>
      <c r="H14" s="115"/>
    </row>
    <row r="15" spans="1:8" x14ac:dyDescent="0.25">
      <c r="A15" s="108"/>
      <c r="B15" s="11">
        <v>42949</v>
      </c>
      <c r="C15" s="40">
        <v>4500</v>
      </c>
      <c r="D15" s="8">
        <v>167</v>
      </c>
      <c r="E15" s="8">
        <v>100</v>
      </c>
      <c r="F15" s="58">
        <f t="shared" si="0"/>
        <v>26.946107784431138</v>
      </c>
      <c r="G15" s="10" t="s">
        <v>124</v>
      </c>
      <c r="H15" s="115"/>
    </row>
    <row r="16" spans="1:8" x14ac:dyDescent="0.25">
      <c r="A16" s="108"/>
      <c r="B16" s="11">
        <v>42975</v>
      </c>
      <c r="C16" s="40">
        <v>3575</v>
      </c>
      <c r="D16" s="8">
        <v>164.3</v>
      </c>
      <c r="E16" s="8">
        <v>120</v>
      </c>
      <c r="F16" s="58">
        <f t="shared" si="0"/>
        <v>21.758977480219109</v>
      </c>
      <c r="G16" s="10" t="s">
        <v>125</v>
      </c>
      <c r="H16" s="115"/>
    </row>
    <row r="17" spans="1:18" x14ac:dyDescent="0.25">
      <c r="A17" s="108"/>
      <c r="B17" s="11">
        <v>43342</v>
      </c>
      <c r="C17" s="40">
        <v>6500</v>
      </c>
      <c r="D17" s="8">
        <v>354.6</v>
      </c>
      <c r="E17" s="8">
        <v>250</v>
      </c>
      <c r="F17" s="58">
        <f t="shared" si="0"/>
        <v>18.33051325437112</v>
      </c>
      <c r="G17" s="10" t="s">
        <v>126</v>
      </c>
      <c r="H17" s="115"/>
    </row>
    <row r="18" spans="1:18" x14ac:dyDescent="0.25">
      <c r="A18" s="108"/>
      <c r="B18" s="11">
        <v>44111</v>
      </c>
      <c r="C18" s="40">
        <v>3000</v>
      </c>
      <c r="D18" s="8">
        <v>100</v>
      </c>
      <c r="E18" s="8">
        <v>150</v>
      </c>
      <c r="F18" s="58">
        <f t="shared" si="0"/>
        <v>30</v>
      </c>
      <c r="G18" s="10" t="s">
        <v>127</v>
      </c>
      <c r="H18" s="115"/>
    </row>
    <row r="19" spans="1:18" x14ac:dyDescent="0.25">
      <c r="A19" s="108"/>
      <c r="B19" s="11">
        <v>44369</v>
      </c>
      <c r="C19" s="40">
        <v>2500</v>
      </c>
      <c r="D19" s="8">
        <v>100</v>
      </c>
      <c r="E19" s="8">
        <v>100</v>
      </c>
      <c r="F19" s="58">
        <f t="shared" si="0"/>
        <v>25</v>
      </c>
      <c r="G19" s="10" t="s">
        <v>128</v>
      </c>
      <c r="H19" s="115"/>
    </row>
    <row r="20" spans="1:18" x14ac:dyDescent="0.25">
      <c r="A20" s="108"/>
      <c r="B20" s="11">
        <v>44593</v>
      </c>
      <c r="C20" s="40">
        <v>750</v>
      </c>
      <c r="D20" s="8">
        <v>50</v>
      </c>
      <c r="E20" s="8">
        <v>100</v>
      </c>
      <c r="F20" s="58">
        <f t="shared" si="0"/>
        <v>15</v>
      </c>
      <c r="G20" s="10" t="s">
        <v>129</v>
      </c>
      <c r="H20" s="115"/>
    </row>
    <row r="21" spans="1:18" s="102" customFormat="1" x14ac:dyDescent="0.25">
      <c r="A21" s="172"/>
      <c r="B21" s="37">
        <v>44797</v>
      </c>
      <c r="C21" s="40">
        <v>10000</v>
      </c>
      <c r="D21" s="64">
        <v>325</v>
      </c>
      <c r="E21" s="64">
        <v>100</v>
      </c>
      <c r="F21" s="39">
        <f t="shared" si="0"/>
        <v>30.76923076923077</v>
      </c>
      <c r="G21" s="41" t="s">
        <v>130</v>
      </c>
      <c r="H21" s="173"/>
      <c r="M21"/>
      <c r="N21"/>
      <c r="O21"/>
      <c r="P21"/>
      <c r="Q21"/>
      <c r="R21"/>
    </row>
    <row r="22" spans="1:18" s="102" customFormat="1" x14ac:dyDescent="0.25">
      <c r="A22" s="172"/>
      <c r="B22" s="37">
        <v>44834</v>
      </c>
      <c r="C22" s="40">
        <v>5500</v>
      </c>
      <c r="D22" s="64">
        <v>158</v>
      </c>
      <c r="E22" s="64">
        <v>246</v>
      </c>
      <c r="F22" s="39">
        <f t="shared" si="0"/>
        <v>34.810126582278478</v>
      </c>
      <c r="G22" s="41" t="s">
        <v>131</v>
      </c>
      <c r="H22" s="173"/>
      <c r="M22"/>
      <c r="N22"/>
      <c r="O22"/>
      <c r="P22"/>
      <c r="Q22"/>
      <c r="R22"/>
    </row>
    <row r="23" spans="1:18" ht="15.75" thickBot="1" x14ac:dyDescent="0.3">
      <c r="A23" s="108"/>
      <c r="B23" s="13"/>
      <c r="C23" s="45"/>
      <c r="D23" s="15"/>
      <c r="E23" s="15"/>
      <c r="F23" s="59"/>
      <c r="G23" s="16"/>
      <c r="H23" s="115"/>
    </row>
    <row r="24" spans="1:18" ht="15.75" thickBot="1" x14ac:dyDescent="0.3">
      <c r="A24" s="108"/>
      <c r="B24" s="8"/>
      <c r="C24" s="63"/>
      <c r="D24" s="8"/>
      <c r="E24" s="8"/>
      <c r="F24" s="8"/>
      <c r="G24" s="9"/>
      <c r="H24" s="115"/>
    </row>
    <row r="25" spans="1:18" ht="16.5" thickBot="1" x14ac:dyDescent="0.3">
      <c r="A25" s="108"/>
      <c r="B25" s="17" t="s">
        <v>132</v>
      </c>
      <c r="C25" s="20">
        <f>SUM(C6:C22)</f>
        <v>62675</v>
      </c>
      <c r="D25" s="19">
        <f>SUM(D6:D22)</f>
        <v>2379.8000000000002</v>
      </c>
      <c r="E25" s="19">
        <f>SUM(E6:E22)</f>
        <v>2273</v>
      </c>
      <c r="F25" s="167">
        <f>SUM(C25/D25)</f>
        <v>26.336246743423814</v>
      </c>
      <c r="G25" s="168" t="s">
        <v>133</v>
      </c>
      <c r="H25" s="115"/>
    </row>
    <row r="26" spans="1:18" ht="16.5" thickBot="1" x14ac:dyDescent="0.3">
      <c r="A26" s="108"/>
      <c r="B26" s="9"/>
      <c r="C26" s="166"/>
      <c r="D26" s="9"/>
      <c r="E26" s="9"/>
      <c r="F26" s="169">
        <f>AVERAGE(F6:F22)</f>
        <v>28.99047542061836</v>
      </c>
      <c r="G26" s="30" t="s">
        <v>24</v>
      </c>
      <c r="H26" s="115"/>
    </row>
    <row r="27" spans="1:18" ht="15.75" thickBot="1" x14ac:dyDescent="0.3">
      <c r="A27" s="97"/>
      <c r="B27" s="98"/>
      <c r="C27" s="174"/>
      <c r="D27" s="98"/>
      <c r="E27" s="98"/>
      <c r="F27" s="98"/>
      <c r="G27" s="98"/>
      <c r="H27" s="118"/>
    </row>
    <row r="29" spans="1:18" ht="15.75" thickBot="1" x14ac:dyDescent="0.3"/>
    <row r="30" spans="1:18" ht="18.75" x14ac:dyDescent="0.3">
      <c r="A30" s="103"/>
      <c r="B30" s="183"/>
      <c r="C30" s="239" t="s">
        <v>140</v>
      </c>
      <c r="D30" s="239"/>
      <c r="E30" s="239"/>
      <c r="F30" s="239"/>
      <c r="G30" s="23"/>
      <c r="H30" s="114"/>
    </row>
    <row r="31" spans="1:18" ht="15.75" thickBot="1" x14ac:dyDescent="0.3">
      <c r="A31" s="108"/>
      <c r="B31" s="9"/>
      <c r="C31" s="240" t="s">
        <v>141</v>
      </c>
      <c r="D31" s="240"/>
      <c r="E31" s="240"/>
      <c r="F31" s="240"/>
      <c r="G31" s="9"/>
      <c r="H31" s="115"/>
    </row>
    <row r="32" spans="1:18" ht="15.75" thickBot="1" x14ac:dyDescent="0.3">
      <c r="A32" s="108"/>
      <c r="B32" s="17" t="s">
        <v>109</v>
      </c>
      <c r="C32" s="19" t="s">
        <v>110</v>
      </c>
      <c r="D32" s="19" t="s">
        <v>111</v>
      </c>
      <c r="E32" s="19" t="s">
        <v>112</v>
      </c>
      <c r="F32" s="19" t="s">
        <v>113</v>
      </c>
      <c r="G32" s="21" t="s">
        <v>114</v>
      </c>
      <c r="H32" s="115"/>
    </row>
    <row r="33" spans="1:8" x14ac:dyDescent="0.25">
      <c r="A33" s="108"/>
      <c r="B33" s="175"/>
      <c r="C33" s="176"/>
      <c r="D33" s="23"/>
      <c r="E33" s="23"/>
      <c r="F33" s="23"/>
      <c r="G33" s="56"/>
      <c r="H33" s="115"/>
    </row>
    <row r="34" spans="1:8" x14ac:dyDescent="0.25">
      <c r="A34" s="108"/>
      <c r="B34" s="11">
        <v>40921</v>
      </c>
      <c r="C34" s="177">
        <v>12000</v>
      </c>
      <c r="D34" s="8">
        <v>150</v>
      </c>
      <c r="E34" s="8">
        <v>125</v>
      </c>
      <c r="F34" s="178">
        <f t="shared" ref="F34:F38" si="1">SUM(C34/D34)</f>
        <v>80</v>
      </c>
      <c r="G34" s="10" t="s">
        <v>135</v>
      </c>
      <c r="H34" s="115"/>
    </row>
    <row r="35" spans="1:8" x14ac:dyDescent="0.25">
      <c r="A35" s="108"/>
      <c r="B35" s="11">
        <v>43341</v>
      </c>
      <c r="C35" s="177">
        <v>11000</v>
      </c>
      <c r="D35" s="8">
        <v>150</v>
      </c>
      <c r="E35" s="8">
        <v>125</v>
      </c>
      <c r="F35" s="178">
        <f t="shared" si="1"/>
        <v>73.333333333333329</v>
      </c>
      <c r="G35" s="10" t="s">
        <v>136</v>
      </c>
      <c r="H35" s="115"/>
    </row>
    <row r="36" spans="1:8" x14ac:dyDescent="0.25">
      <c r="A36" s="108"/>
      <c r="B36" s="11">
        <v>44067</v>
      </c>
      <c r="C36" s="177">
        <v>15000</v>
      </c>
      <c r="D36" s="8">
        <v>150</v>
      </c>
      <c r="E36" s="8">
        <v>125</v>
      </c>
      <c r="F36" s="178">
        <f t="shared" si="1"/>
        <v>100</v>
      </c>
      <c r="G36" s="10" t="s">
        <v>137</v>
      </c>
      <c r="H36" s="115"/>
    </row>
    <row r="37" spans="1:8" x14ac:dyDescent="0.25">
      <c r="A37" s="108"/>
      <c r="B37" s="11">
        <v>44119</v>
      </c>
      <c r="C37" s="177">
        <v>18000</v>
      </c>
      <c r="D37" s="8">
        <v>150</v>
      </c>
      <c r="E37" s="8">
        <v>125</v>
      </c>
      <c r="F37" s="178">
        <f t="shared" si="1"/>
        <v>120</v>
      </c>
      <c r="G37" s="10" t="s">
        <v>138</v>
      </c>
      <c r="H37" s="115"/>
    </row>
    <row r="38" spans="1:8" ht="15.75" thickBot="1" x14ac:dyDescent="0.3">
      <c r="A38" s="108"/>
      <c r="B38" s="42">
        <v>45055</v>
      </c>
      <c r="C38" s="179">
        <v>17000</v>
      </c>
      <c r="D38" s="15">
        <v>250</v>
      </c>
      <c r="E38" s="15">
        <v>304</v>
      </c>
      <c r="F38" s="180">
        <f t="shared" si="1"/>
        <v>68</v>
      </c>
      <c r="G38" s="16" t="s">
        <v>139</v>
      </c>
      <c r="H38" s="115"/>
    </row>
    <row r="39" spans="1:8" ht="15.75" thickBot="1" x14ac:dyDescent="0.3">
      <c r="A39" s="80"/>
      <c r="B39" s="83"/>
      <c r="C39" s="184"/>
      <c r="D39" s="83"/>
      <c r="E39" s="83"/>
      <c r="F39" s="83"/>
      <c r="G39" s="83"/>
      <c r="H39" s="115"/>
    </row>
    <row r="40" spans="1:8" ht="16.5" thickBot="1" x14ac:dyDescent="0.3">
      <c r="A40" s="108"/>
      <c r="B40" s="17" t="s">
        <v>132</v>
      </c>
      <c r="C40" s="20">
        <f>SUM(C34:C38)</f>
        <v>73000</v>
      </c>
      <c r="D40" s="19">
        <f>SUM(D34:D38)</f>
        <v>850</v>
      </c>
      <c r="E40" s="19">
        <f>SUM(E34:E38)</f>
        <v>804</v>
      </c>
      <c r="F40" s="167">
        <f>SUM(C40/D40)</f>
        <v>85.882352941176464</v>
      </c>
      <c r="G40" s="181" t="s">
        <v>133</v>
      </c>
      <c r="H40" s="115"/>
    </row>
    <row r="41" spans="1:8" ht="16.5" thickBot="1" x14ac:dyDescent="0.3">
      <c r="A41" s="108"/>
      <c r="B41" s="9"/>
      <c r="C41" s="9"/>
      <c r="D41" s="9"/>
      <c r="E41" s="9"/>
      <c r="F41" s="182">
        <f>AVERAGE(F34:F38)</f>
        <v>88.266666666666666</v>
      </c>
      <c r="G41" s="181" t="s">
        <v>24</v>
      </c>
      <c r="H41" s="115"/>
    </row>
    <row r="42" spans="1:8" x14ac:dyDescent="0.25">
      <c r="A42" s="108"/>
      <c r="B42" s="9"/>
      <c r="C42" s="9"/>
      <c r="D42" s="9"/>
      <c r="E42" s="9"/>
      <c r="F42" s="9"/>
      <c r="G42" s="9"/>
      <c r="H42" s="115"/>
    </row>
    <row r="43" spans="1:8" ht="15.75" thickBot="1" x14ac:dyDescent="0.3">
      <c r="A43" s="97"/>
      <c r="B43" s="15"/>
      <c r="C43" s="66"/>
      <c r="D43" s="15"/>
      <c r="E43" s="15"/>
      <c r="F43" s="15"/>
      <c r="G43" s="98"/>
      <c r="H43" s="118"/>
    </row>
    <row r="44" spans="1:8" x14ac:dyDescent="0.25">
      <c r="B44" s="2"/>
      <c r="C44" s="170"/>
      <c r="D44" s="2"/>
      <c r="E44" s="2"/>
      <c r="F44" s="171"/>
    </row>
    <row r="48" spans="1:8" ht="15.75" thickBot="1" x14ac:dyDescent="0.3"/>
    <row r="49" spans="1:8" ht="18.75" x14ac:dyDescent="0.3">
      <c r="A49" s="103"/>
      <c r="B49" s="106"/>
      <c r="C49" s="236" t="s">
        <v>149</v>
      </c>
      <c r="D49" s="236"/>
      <c r="E49" s="236"/>
      <c r="F49" s="236"/>
      <c r="G49" s="106"/>
      <c r="H49" s="114"/>
    </row>
    <row r="50" spans="1:8" ht="15.75" thickBot="1" x14ac:dyDescent="0.3">
      <c r="A50" s="108"/>
      <c r="B50" s="9"/>
      <c r="C50" s="235" t="s">
        <v>150</v>
      </c>
      <c r="D50" s="235"/>
      <c r="E50" s="235"/>
      <c r="F50" s="235"/>
      <c r="G50" s="9"/>
      <c r="H50" s="115"/>
    </row>
    <row r="51" spans="1:8" ht="15.75" thickBot="1" x14ac:dyDescent="0.3">
      <c r="A51" s="108"/>
      <c r="B51" s="17" t="s">
        <v>49</v>
      </c>
      <c r="C51" s="19" t="s">
        <v>50</v>
      </c>
      <c r="D51" s="19" t="s">
        <v>142</v>
      </c>
      <c r="E51" s="19" t="s">
        <v>143</v>
      </c>
      <c r="F51" s="19" t="s">
        <v>144</v>
      </c>
      <c r="G51" s="21" t="s">
        <v>48</v>
      </c>
      <c r="H51" s="10"/>
    </row>
    <row r="52" spans="1:8" x14ac:dyDescent="0.25">
      <c r="A52" s="108"/>
      <c r="B52" s="53">
        <v>43867</v>
      </c>
      <c r="C52" s="54">
        <v>60000</v>
      </c>
      <c r="D52" s="23">
        <v>212.1</v>
      </c>
      <c r="E52" s="23">
        <v>250</v>
      </c>
      <c r="F52" s="54">
        <f>C52/D52</f>
        <v>282.88543140028287</v>
      </c>
      <c r="G52" s="56" t="s">
        <v>145</v>
      </c>
      <c r="H52" s="115"/>
    </row>
    <row r="53" spans="1:8" x14ac:dyDescent="0.25">
      <c r="A53" s="108"/>
      <c r="B53" s="11">
        <v>44025</v>
      </c>
      <c r="C53" s="12">
        <v>21500</v>
      </c>
      <c r="D53" s="8">
        <v>106.1</v>
      </c>
      <c r="E53" s="8">
        <v>250</v>
      </c>
      <c r="F53" s="12">
        <f t="shared" ref="F53:F55" si="2">C53/D53</f>
        <v>202.63901979264847</v>
      </c>
      <c r="G53" s="10" t="s">
        <v>146</v>
      </c>
      <c r="H53" s="115"/>
    </row>
    <row r="54" spans="1:8" x14ac:dyDescent="0.25">
      <c r="A54" s="108"/>
      <c r="B54" s="11">
        <v>44127</v>
      </c>
      <c r="C54" s="12">
        <v>28000</v>
      </c>
      <c r="D54" s="8">
        <v>106.1</v>
      </c>
      <c r="E54" s="8">
        <v>250</v>
      </c>
      <c r="F54" s="12">
        <f t="shared" si="2"/>
        <v>263.9019792648445</v>
      </c>
      <c r="G54" s="10" t="s">
        <v>147</v>
      </c>
      <c r="H54" s="115"/>
    </row>
    <row r="55" spans="1:8" ht="15.75" thickBot="1" x14ac:dyDescent="0.3">
      <c r="A55" s="108"/>
      <c r="B55" s="13">
        <v>44643</v>
      </c>
      <c r="C55" s="14">
        <v>65000</v>
      </c>
      <c r="D55" s="15">
        <v>187.1</v>
      </c>
      <c r="E55" s="15">
        <v>250</v>
      </c>
      <c r="F55" s="14">
        <f t="shared" si="2"/>
        <v>347.407803313736</v>
      </c>
      <c r="G55" s="16" t="s">
        <v>148</v>
      </c>
      <c r="H55" s="115"/>
    </row>
    <row r="56" spans="1:8" ht="15.75" thickBot="1" x14ac:dyDescent="0.3">
      <c r="A56" s="108"/>
      <c r="B56" s="8"/>
      <c r="C56" s="8"/>
      <c r="D56" s="8"/>
      <c r="E56" s="8"/>
      <c r="F56" s="8"/>
      <c r="G56" s="8"/>
      <c r="H56" s="115"/>
    </row>
    <row r="57" spans="1:8" ht="15.75" thickBot="1" x14ac:dyDescent="0.3">
      <c r="A57" s="108"/>
      <c r="B57" s="17" t="s">
        <v>132</v>
      </c>
      <c r="C57" s="60">
        <f>SUM(C52:C55)</f>
        <v>174500</v>
      </c>
      <c r="D57" s="19">
        <f>SUM(D52:D55)</f>
        <v>611.4</v>
      </c>
      <c r="E57" s="19"/>
      <c r="F57" s="60">
        <f>SUM(C57/D57)</f>
        <v>285.41053320248614</v>
      </c>
      <c r="G57" s="21" t="s">
        <v>133</v>
      </c>
      <c r="H57" s="115"/>
    </row>
    <row r="58" spans="1:8" ht="15.75" thickBot="1" x14ac:dyDescent="0.3">
      <c r="A58" s="108"/>
      <c r="B58" s="186"/>
      <c r="C58" s="186"/>
      <c r="D58" s="186"/>
      <c r="E58" s="186"/>
      <c r="F58" s="185">
        <f>AVERAGE(F52:F55)</f>
        <v>274.20855844287797</v>
      </c>
      <c r="G58" s="181" t="s">
        <v>24</v>
      </c>
      <c r="H58" s="115"/>
    </row>
    <row r="59" spans="1:8" ht="15.75" thickBot="1" x14ac:dyDescent="0.3">
      <c r="A59" s="97"/>
      <c r="B59" s="163"/>
      <c r="C59" s="163"/>
      <c r="D59" s="163"/>
      <c r="E59" s="163"/>
      <c r="F59" s="163"/>
      <c r="G59" s="163"/>
      <c r="H59" s="118"/>
    </row>
    <row r="60" spans="1:8" x14ac:dyDescent="0.25">
      <c r="A60" s="9"/>
      <c r="B60" s="124"/>
      <c r="C60" s="124"/>
      <c r="D60" s="124"/>
      <c r="E60" s="124"/>
      <c r="F60" s="124"/>
      <c r="G60" s="124"/>
      <c r="H60" s="9"/>
    </row>
    <row r="61" spans="1:8" ht="15.75" thickBot="1" x14ac:dyDescent="0.3"/>
    <row r="62" spans="1:8" ht="18.75" x14ac:dyDescent="0.3">
      <c r="A62" s="103"/>
      <c r="B62" s="106"/>
      <c r="C62" s="236" t="s">
        <v>151</v>
      </c>
      <c r="D62" s="236"/>
      <c r="E62" s="236"/>
      <c r="F62" s="236"/>
      <c r="G62" s="106"/>
      <c r="H62" s="114"/>
    </row>
    <row r="63" spans="1:8" ht="15.75" thickBot="1" x14ac:dyDescent="0.3">
      <c r="A63" s="108"/>
      <c r="B63" s="9"/>
      <c r="C63" s="235" t="s">
        <v>152</v>
      </c>
      <c r="D63" s="235"/>
      <c r="E63" s="235"/>
      <c r="F63" s="235"/>
      <c r="G63" s="9"/>
      <c r="H63" s="115"/>
    </row>
    <row r="64" spans="1:8" ht="30.75" customHeight="1" thickBot="1" x14ac:dyDescent="0.3">
      <c r="A64" s="108"/>
      <c r="B64" s="17" t="s">
        <v>49</v>
      </c>
      <c r="C64" s="187" t="s">
        <v>157</v>
      </c>
      <c r="D64" s="19" t="s">
        <v>158</v>
      </c>
      <c r="E64" s="19" t="s">
        <v>143</v>
      </c>
      <c r="F64" s="19" t="s">
        <v>144</v>
      </c>
      <c r="G64" s="21" t="s">
        <v>48</v>
      </c>
      <c r="H64" s="115"/>
    </row>
    <row r="65" spans="1:8" x14ac:dyDescent="0.25">
      <c r="A65" s="108"/>
      <c r="B65" s="188">
        <v>39273</v>
      </c>
      <c r="C65" s="12">
        <v>20000</v>
      </c>
      <c r="D65" s="8">
        <v>199.4</v>
      </c>
      <c r="E65" s="8">
        <v>290</v>
      </c>
      <c r="F65" s="12">
        <f>C65/D65</f>
        <v>100.30090270812437</v>
      </c>
      <c r="G65" s="8" t="s">
        <v>153</v>
      </c>
      <c r="H65" s="115"/>
    </row>
    <row r="66" spans="1:8" x14ac:dyDescent="0.25">
      <c r="A66" s="108"/>
      <c r="B66" s="188">
        <v>39975</v>
      </c>
      <c r="C66" s="12">
        <v>50000</v>
      </c>
      <c r="D66" s="8">
        <v>225.9</v>
      </c>
      <c r="E66" s="8">
        <v>315</v>
      </c>
      <c r="F66" s="12">
        <f t="shared" ref="F66:F68" si="3">C66/D66</f>
        <v>221.33687472332889</v>
      </c>
      <c r="G66" s="8" t="s">
        <v>154</v>
      </c>
      <c r="H66" s="115"/>
    </row>
    <row r="67" spans="1:8" x14ac:dyDescent="0.25">
      <c r="A67" s="108"/>
      <c r="B67" s="188">
        <v>40630</v>
      </c>
      <c r="C67" s="12">
        <v>45000</v>
      </c>
      <c r="D67" s="8">
        <v>256.39999999999998</v>
      </c>
      <c r="E67" s="8">
        <v>200</v>
      </c>
      <c r="F67" s="12">
        <f t="shared" si="3"/>
        <v>175.50702028081125</v>
      </c>
      <c r="G67" s="8" t="s">
        <v>155</v>
      </c>
      <c r="H67" s="115"/>
    </row>
    <row r="68" spans="1:8" x14ac:dyDescent="0.25">
      <c r="A68" s="108"/>
      <c r="B68" s="188">
        <v>42325</v>
      </c>
      <c r="C68" s="12">
        <v>40085</v>
      </c>
      <c r="D68" s="8">
        <v>197.6</v>
      </c>
      <c r="E68" s="8">
        <v>125</v>
      </c>
      <c r="F68" s="12">
        <f t="shared" si="3"/>
        <v>202.85931174089069</v>
      </c>
      <c r="G68" s="8" t="s">
        <v>156</v>
      </c>
      <c r="H68" s="115"/>
    </row>
    <row r="69" spans="1:8" ht="15.75" thickBot="1" x14ac:dyDescent="0.3">
      <c r="A69" s="108"/>
      <c r="B69" s="9"/>
      <c r="C69" s="166"/>
      <c r="D69" s="9"/>
      <c r="E69" s="9"/>
      <c r="F69" s="9"/>
      <c r="G69" s="9"/>
      <c r="H69" s="115"/>
    </row>
    <row r="70" spans="1:8" ht="15.75" thickBot="1" x14ac:dyDescent="0.3">
      <c r="A70" s="108"/>
      <c r="B70" s="17" t="s">
        <v>132</v>
      </c>
      <c r="C70" s="60">
        <f>SUM(C65:C68)</f>
        <v>155085</v>
      </c>
      <c r="D70" s="19">
        <f>SUM(D65:D68)</f>
        <v>879.30000000000007</v>
      </c>
      <c r="E70" s="19"/>
      <c r="F70" s="60">
        <f>SUM(C70/D70)</f>
        <v>176.37325145001705</v>
      </c>
      <c r="G70" s="21" t="s">
        <v>133</v>
      </c>
      <c r="H70" s="115"/>
    </row>
    <row r="71" spans="1:8" ht="15.75" thickBot="1" x14ac:dyDescent="0.3">
      <c r="A71" s="108"/>
      <c r="B71" s="186"/>
      <c r="C71" s="186"/>
      <c r="D71" s="186"/>
      <c r="E71" s="186"/>
      <c r="F71" s="185">
        <f>AVERAGE(F65:F68)</f>
        <v>175.00102736328881</v>
      </c>
      <c r="G71" s="181" t="s">
        <v>24</v>
      </c>
      <c r="H71" s="115"/>
    </row>
    <row r="72" spans="1:8" ht="15.75" thickBot="1" x14ac:dyDescent="0.3">
      <c r="A72" s="97"/>
      <c r="B72" s="98"/>
      <c r="C72" s="174"/>
      <c r="D72" s="98"/>
      <c r="E72" s="98"/>
      <c r="F72" s="98"/>
      <c r="G72" s="98"/>
      <c r="H72" s="118"/>
    </row>
    <row r="73" spans="1:8" x14ac:dyDescent="0.25">
      <c r="A73" s="9"/>
      <c r="B73" s="9"/>
      <c r="C73" s="166"/>
      <c r="D73" s="9"/>
      <c r="E73" s="9"/>
      <c r="F73" s="9"/>
      <c r="G73" s="9"/>
      <c r="H73" s="9"/>
    </row>
    <row r="74" spans="1:8" ht="15.75" thickBot="1" x14ac:dyDescent="0.3"/>
    <row r="75" spans="1:8" ht="18.75" x14ac:dyDescent="0.3">
      <c r="A75" s="103"/>
      <c r="B75" s="106"/>
      <c r="C75" s="236" t="s">
        <v>159</v>
      </c>
      <c r="D75" s="236"/>
      <c r="E75" s="236"/>
      <c r="F75" s="236"/>
      <c r="G75" s="106"/>
      <c r="H75" s="114"/>
    </row>
    <row r="76" spans="1:8" ht="15.75" thickBot="1" x14ac:dyDescent="0.3">
      <c r="A76" s="108"/>
      <c r="B76" s="9"/>
      <c r="C76" s="237" t="s">
        <v>160</v>
      </c>
      <c r="D76" s="237"/>
      <c r="E76" s="237"/>
      <c r="F76" s="237"/>
      <c r="G76" s="9"/>
      <c r="H76" s="115"/>
    </row>
    <row r="77" spans="1:8" ht="31.5" customHeight="1" thickBot="1" x14ac:dyDescent="0.3">
      <c r="A77" s="108"/>
      <c r="B77" s="17" t="s">
        <v>49</v>
      </c>
      <c r="C77" s="187" t="s">
        <v>157</v>
      </c>
      <c r="D77" s="19" t="s">
        <v>158</v>
      </c>
      <c r="E77" s="19" t="s">
        <v>143</v>
      </c>
      <c r="F77" s="19" t="s">
        <v>144</v>
      </c>
      <c r="G77" s="21" t="s">
        <v>48</v>
      </c>
      <c r="H77" s="115"/>
    </row>
    <row r="78" spans="1:8" x14ac:dyDescent="0.25">
      <c r="A78" s="108"/>
      <c r="B78" s="109">
        <v>44620</v>
      </c>
      <c r="C78" s="166">
        <v>35000</v>
      </c>
      <c r="D78" s="9">
        <v>100</v>
      </c>
      <c r="E78" s="9">
        <v>100</v>
      </c>
      <c r="F78" s="166">
        <f>C78/D78</f>
        <v>350</v>
      </c>
      <c r="G78" s="9" t="s">
        <v>161</v>
      </c>
      <c r="H78" s="115"/>
    </row>
    <row r="79" spans="1:8" ht="15.75" thickBot="1" x14ac:dyDescent="0.3">
      <c r="A79" s="108"/>
      <c r="B79" s="9"/>
      <c r="C79" s="166"/>
      <c r="D79" s="9"/>
      <c r="E79" s="9"/>
      <c r="F79" s="9"/>
      <c r="G79" s="9"/>
      <c r="H79" s="115"/>
    </row>
    <row r="80" spans="1:8" ht="15.75" thickBot="1" x14ac:dyDescent="0.3">
      <c r="A80" s="108"/>
      <c r="B80" s="17" t="s">
        <v>132</v>
      </c>
      <c r="C80" s="60">
        <f>SUM(C75:C78)</f>
        <v>35000</v>
      </c>
      <c r="D80" s="19">
        <f>SUM(D75:D78)</f>
        <v>100</v>
      </c>
      <c r="E80" s="19"/>
      <c r="F80" s="60">
        <f>SUM(C80/D80)</f>
        <v>350</v>
      </c>
      <c r="G80" s="21" t="s">
        <v>133</v>
      </c>
      <c r="H80" s="115"/>
    </row>
    <row r="81" spans="1:8" ht="15.75" thickBot="1" x14ac:dyDescent="0.3">
      <c r="A81" s="108"/>
      <c r="B81" s="186"/>
      <c r="C81" s="186"/>
      <c r="D81" s="186"/>
      <c r="E81" s="186"/>
      <c r="F81" s="185">
        <f>AVERAGE(F75:F78)</f>
        <v>350</v>
      </c>
      <c r="G81" s="181" t="s">
        <v>24</v>
      </c>
      <c r="H81" s="115"/>
    </row>
    <row r="82" spans="1:8" ht="15.75" thickBot="1" x14ac:dyDescent="0.3">
      <c r="A82" s="97"/>
      <c r="B82" s="98"/>
      <c r="C82" s="174"/>
      <c r="D82" s="98"/>
      <c r="E82" s="98"/>
      <c r="F82" s="98"/>
      <c r="G82" s="98"/>
      <c r="H82" s="118"/>
    </row>
  </sheetData>
  <mergeCells count="9">
    <mergeCell ref="C63:F63"/>
    <mergeCell ref="C75:F75"/>
    <mergeCell ref="C76:F76"/>
    <mergeCell ref="C3:F3"/>
    <mergeCell ref="C30:F30"/>
    <mergeCell ref="C31:F31"/>
    <mergeCell ref="C49:F49"/>
    <mergeCell ref="C50:F50"/>
    <mergeCell ref="C62:F62"/>
  </mergeCells>
  <pageMargins left="0.7" right="0.7" top="0.85416666666666663" bottom="0.75" header="0.3" footer="0.3"/>
  <pageSetup orientation="portrait" horizontalDpi="0" verticalDpi="0" r:id="rId1"/>
  <headerFooter>
    <oddHeader>&amp;L2025 Tax Year&amp;C&amp;"-,Bold"&amp;14VILLAGE OF ONTONAGON
RESIDENTIAL&amp;R04/01/2022-03/31/2024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Layout" zoomScaleNormal="100" workbookViewId="0">
      <selection activeCell="D8" sqref="D8"/>
    </sheetView>
  </sheetViews>
  <sheetFormatPr defaultRowHeight="15" x14ac:dyDescent="0.25"/>
  <cols>
    <col min="2" max="2" width="14.42578125" customWidth="1"/>
    <col min="3" max="4" width="12.5703125" customWidth="1"/>
    <col min="5" max="5" width="10.5703125" customWidth="1"/>
    <col min="7" max="7" width="10.28515625" customWidth="1"/>
  </cols>
  <sheetData>
    <row r="1" spans="1:8" ht="18.75" x14ac:dyDescent="0.3">
      <c r="A1" s="122"/>
      <c r="B1" s="123"/>
      <c r="C1" s="123"/>
      <c r="D1" s="123" t="s">
        <v>75</v>
      </c>
      <c r="E1" s="106"/>
      <c r="F1" s="106"/>
      <c r="G1" s="106"/>
      <c r="H1" s="114"/>
    </row>
    <row r="2" spans="1:8" ht="8.25" customHeight="1" thickBot="1" x14ac:dyDescent="0.3">
      <c r="A2" s="108"/>
      <c r="B2" s="9"/>
      <c r="C2" s="9"/>
      <c r="D2" s="110"/>
      <c r="E2" s="9"/>
      <c r="F2" s="9"/>
      <c r="G2" s="110"/>
      <c r="H2" s="115"/>
    </row>
    <row r="3" spans="1:8" ht="15.75" thickBot="1" x14ac:dyDescent="0.3">
      <c r="A3" s="116"/>
      <c r="B3" s="71" t="s">
        <v>48</v>
      </c>
      <c r="C3" s="72" t="s">
        <v>49</v>
      </c>
      <c r="D3" s="73" t="s">
        <v>50</v>
      </c>
      <c r="E3" s="72" t="s">
        <v>51</v>
      </c>
      <c r="F3" s="72" t="s">
        <v>52</v>
      </c>
      <c r="G3" s="74" t="s">
        <v>53</v>
      </c>
      <c r="H3" s="117"/>
    </row>
    <row r="4" spans="1:8" x14ac:dyDescent="0.25">
      <c r="A4" s="108"/>
      <c r="B4" s="75" t="s">
        <v>54</v>
      </c>
      <c r="C4" s="76">
        <v>44349</v>
      </c>
      <c r="D4" s="77">
        <v>140000</v>
      </c>
      <c r="E4" s="78">
        <v>200</v>
      </c>
      <c r="F4" s="78">
        <v>200</v>
      </c>
      <c r="G4" s="79">
        <f t="shared" ref="G4:G12" si="0">D4/E4</f>
        <v>700</v>
      </c>
      <c r="H4" s="115"/>
    </row>
    <row r="5" spans="1:8" x14ac:dyDescent="0.25">
      <c r="A5" s="108"/>
      <c r="B5" s="80" t="s">
        <v>55</v>
      </c>
      <c r="C5" s="81">
        <v>44352</v>
      </c>
      <c r="D5" s="82">
        <v>120000</v>
      </c>
      <c r="E5" s="83">
        <v>300</v>
      </c>
      <c r="F5" s="83">
        <v>200</v>
      </c>
      <c r="G5" s="84">
        <f t="shared" si="0"/>
        <v>400</v>
      </c>
      <c r="H5" s="115"/>
    </row>
    <row r="6" spans="1:8" x14ac:dyDescent="0.25">
      <c r="A6" s="108"/>
      <c r="B6" s="80" t="s">
        <v>56</v>
      </c>
      <c r="C6" s="81">
        <v>44427</v>
      </c>
      <c r="D6" s="82">
        <v>130000</v>
      </c>
      <c r="E6" s="83">
        <v>202.1</v>
      </c>
      <c r="F6" s="83">
        <v>200</v>
      </c>
      <c r="G6" s="84">
        <f t="shared" si="0"/>
        <v>643.24591786244434</v>
      </c>
      <c r="H6" s="115"/>
    </row>
    <row r="7" spans="1:8" x14ac:dyDescent="0.25">
      <c r="A7" s="108"/>
      <c r="B7" s="80" t="s">
        <v>57</v>
      </c>
      <c r="C7" s="81">
        <v>44512</v>
      </c>
      <c r="D7" s="82">
        <v>165500</v>
      </c>
      <c r="E7" s="83">
        <v>240.8</v>
      </c>
      <c r="F7" s="83">
        <v>200</v>
      </c>
      <c r="G7" s="84">
        <f t="shared" si="0"/>
        <v>687.29235880398664</v>
      </c>
      <c r="H7" s="115"/>
    </row>
    <row r="8" spans="1:8" x14ac:dyDescent="0.25">
      <c r="A8" s="108"/>
      <c r="B8" s="80" t="s">
        <v>58</v>
      </c>
      <c r="C8" s="81">
        <v>44544</v>
      </c>
      <c r="D8" s="82">
        <v>192000</v>
      </c>
      <c r="E8" s="83">
        <v>202.3</v>
      </c>
      <c r="F8" s="83">
        <v>200</v>
      </c>
      <c r="G8" s="84">
        <f t="shared" si="0"/>
        <v>949.08551655956489</v>
      </c>
      <c r="H8" s="115"/>
    </row>
    <row r="9" spans="1:8" x14ac:dyDescent="0.25">
      <c r="A9" s="108"/>
      <c r="B9" s="80" t="s">
        <v>59</v>
      </c>
      <c r="C9" s="81">
        <v>44573</v>
      </c>
      <c r="D9" s="82">
        <v>169950</v>
      </c>
      <c r="E9" s="83">
        <v>203</v>
      </c>
      <c r="F9" s="85">
        <v>200</v>
      </c>
      <c r="G9" s="84">
        <f t="shared" si="0"/>
        <v>837.192118226601</v>
      </c>
      <c r="H9" s="115"/>
    </row>
    <row r="10" spans="1:8" x14ac:dyDescent="0.25">
      <c r="A10" s="108"/>
      <c r="B10" s="80" t="s">
        <v>60</v>
      </c>
      <c r="C10" s="81">
        <v>44588</v>
      </c>
      <c r="D10" s="82">
        <v>155000</v>
      </c>
      <c r="E10" s="83">
        <v>179</v>
      </c>
      <c r="F10" s="83">
        <v>200</v>
      </c>
      <c r="G10" s="84">
        <f t="shared" si="0"/>
        <v>865.92178770949715</v>
      </c>
      <c r="H10" s="115"/>
    </row>
    <row r="11" spans="1:8" x14ac:dyDescent="0.25">
      <c r="A11" s="108"/>
      <c r="B11" s="80" t="s">
        <v>61</v>
      </c>
      <c r="C11" s="81">
        <v>44588</v>
      </c>
      <c r="D11" s="82">
        <v>81000</v>
      </c>
      <c r="E11" s="83">
        <v>150</v>
      </c>
      <c r="F11" s="83">
        <v>200</v>
      </c>
      <c r="G11" s="84">
        <f t="shared" si="0"/>
        <v>540</v>
      </c>
      <c r="H11" s="115"/>
    </row>
    <row r="12" spans="1:8" x14ac:dyDescent="0.25">
      <c r="A12" s="108"/>
      <c r="B12" s="80" t="s">
        <v>62</v>
      </c>
      <c r="C12" s="81">
        <v>44782</v>
      </c>
      <c r="D12" s="82">
        <v>129000</v>
      </c>
      <c r="E12" s="83">
        <v>158</v>
      </c>
      <c r="F12" s="83">
        <v>200</v>
      </c>
      <c r="G12" s="84">
        <f t="shared" si="0"/>
        <v>816.45569620253161</v>
      </c>
      <c r="H12" s="115"/>
    </row>
    <row r="13" spans="1:8" x14ac:dyDescent="0.25">
      <c r="A13" s="108"/>
      <c r="B13" s="80" t="s">
        <v>63</v>
      </c>
      <c r="C13" s="81">
        <v>44802</v>
      </c>
      <c r="D13" s="82">
        <v>150000</v>
      </c>
      <c r="E13" s="83">
        <v>200.7</v>
      </c>
      <c r="F13" s="83">
        <v>200</v>
      </c>
      <c r="G13" s="84">
        <v>747.38415545590442</v>
      </c>
      <c r="H13" s="115"/>
    </row>
    <row r="14" spans="1:8" x14ac:dyDescent="0.25">
      <c r="A14" s="108"/>
      <c r="B14" s="80" t="s">
        <v>64</v>
      </c>
      <c r="C14" s="81">
        <v>44865</v>
      </c>
      <c r="D14" s="82">
        <v>178000</v>
      </c>
      <c r="E14" s="83">
        <v>207.3</v>
      </c>
      <c r="F14" s="83">
        <v>200</v>
      </c>
      <c r="G14" s="84">
        <v>859.90338164251204</v>
      </c>
      <c r="H14" s="115"/>
    </row>
    <row r="15" spans="1:8" x14ac:dyDescent="0.25">
      <c r="A15" s="108"/>
      <c r="B15" s="80" t="s">
        <v>65</v>
      </c>
      <c r="C15" s="81">
        <v>44978</v>
      </c>
      <c r="D15" s="82">
        <v>199000</v>
      </c>
      <c r="E15" s="83">
        <v>200</v>
      </c>
      <c r="F15" s="83">
        <v>200</v>
      </c>
      <c r="G15" s="84">
        <v>995</v>
      </c>
      <c r="H15" s="115"/>
    </row>
    <row r="16" spans="1:8" x14ac:dyDescent="0.25">
      <c r="A16" s="108"/>
      <c r="B16" s="80" t="s">
        <v>66</v>
      </c>
      <c r="C16" s="81">
        <v>45009</v>
      </c>
      <c r="D16" s="82">
        <v>153000</v>
      </c>
      <c r="E16" s="83">
        <v>237</v>
      </c>
      <c r="F16" s="83">
        <v>200</v>
      </c>
      <c r="G16" s="84">
        <f t="shared" ref="G16:G21" si="1">D16/E16</f>
        <v>645.56962025316454</v>
      </c>
      <c r="H16" s="115"/>
    </row>
    <row r="17" spans="1:8" x14ac:dyDescent="0.25">
      <c r="A17" s="108"/>
      <c r="B17" s="80" t="s">
        <v>67</v>
      </c>
      <c r="C17" s="81">
        <v>45027</v>
      </c>
      <c r="D17" s="82">
        <v>600000</v>
      </c>
      <c r="E17" s="83">
        <v>992.77</v>
      </c>
      <c r="F17" s="85">
        <v>200</v>
      </c>
      <c r="G17" s="84">
        <f t="shared" si="1"/>
        <v>604.36959215125353</v>
      </c>
      <c r="H17" s="115"/>
    </row>
    <row r="18" spans="1:8" x14ac:dyDescent="0.25">
      <c r="A18" s="108"/>
      <c r="B18" s="80" t="s">
        <v>68</v>
      </c>
      <c r="C18" s="81">
        <v>45189</v>
      </c>
      <c r="D18" s="82">
        <v>52500</v>
      </c>
      <c r="E18" s="83">
        <v>70.59</v>
      </c>
      <c r="F18" s="83">
        <v>200</v>
      </c>
      <c r="G18" s="84">
        <f t="shared" si="1"/>
        <v>743.73140671483213</v>
      </c>
      <c r="H18" s="115"/>
    </row>
    <row r="19" spans="1:8" x14ac:dyDescent="0.25">
      <c r="A19" s="108"/>
      <c r="B19" s="80" t="s">
        <v>69</v>
      </c>
      <c r="C19" s="81">
        <v>45273</v>
      </c>
      <c r="D19" s="82">
        <v>187000</v>
      </c>
      <c r="E19" s="83">
        <v>200</v>
      </c>
      <c r="F19" s="85">
        <v>200</v>
      </c>
      <c r="G19" s="84">
        <f t="shared" si="1"/>
        <v>935</v>
      </c>
      <c r="H19" s="115"/>
    </row>
    <row r="20" spans="1:8" x14ac:dyDescent="0.25">
      <c r="A20" s="108"/>
      <c r="B20" s="80" t="s">
        <v>70</v>
      </c>
      <c r="C20" s="81">
        <v>45371</v>
      </c>
      <c r="D20" s="82">
        <v>215000</v>
      </c>
      <c r="E20" s="83">
        <v>215</v>
      </c>
      <c r="F20" s="83">
        <v>200</v>
      </c>
      <c r="G20" s="84">
        <f t="shared" si="1"/>
        <v>1000</v>
      </c>
      <c r="H20" s="115"/>
    </row>
    <row r="21" spans="1:8" ht="15.75" thickBot="1" x14ac:dyDescent="0.3">
      <c r="A21" s="108"/>
      <c r="B21" s="86" t="s">
        <v>71</v>
      </c>
      <c r="C21" s="87">
        <v>45401</v>
      </c>
      <c r="D21" s="88">
        <v>175000</v>
      </c>
      <c r="E21" s="89">
        <v>200.29</v>
      </c>
      <c r="F21" s="89">
        <v>200</v>
      </c>
      <c r="G21" s="90">
        <f t="shared" si="1"/>
        <v>873.73308702381553</v>
      </c>
      <c r="H21" s="115"/>
    </row>
    <row r="22" spans="1:8" x14ac:dyDescent="0.25">
      <c r="A22" s="108"/>
      <c r="B22" s="9"/>
      <c r="C22" s="9"/>
      <c r="D22" s="110"/>
      <c r="E22" s="9"/>
      <c r="F22" s="9"/>
      <c r="G22" s="110"/>
      <c r="H22" s="115"/>
    </row>
    <row r="23" spans="1:8" ht="15.75" thickBot="1" x14ac:dyDescent="0.3">
      <c r="A23" s="108"/>
      <c r="B23" s="9"/>
      <c r="C23" s="9"/>
      <c r="D23" s="110"/>
      <c r="E23" s="9"/>
      <c r="F23" s="9"/>
      <c r="G23" s="110"/>
      <c r="H23" s="115"/>
    </row>
    <row r="24" spans="1:8" ht="15.75" thickBot="1" x14ac:dyDescent="0.3">
      <c r="A24" s="108"/>
      <c r="B24" s="91" t="s">
        <v>13</v>
      </c>
      <c r="C24" s="92"/>
      <c r="D24" s="93">
        <f>SUM(D4:D21)</f>
        <v>3191950</v>
      </c>
      <c r="E24" s="94">
        <f>SUM(E4:E21)</f>
        <v>4358.8500000000004</v>
      </c>
      <c r="F24" s="94"/>
      <c r="G24" s="95">
        <f>SUM(G4:G21)</f>
        <v>13843.884638606107</v>
      </c>
      <c r="H24" s="115"/>
    </row>
    <row r="25" spans="1:8" ht="15.75" thickBot="1" x14ac:dyDescent="0.3">
      <c r="A25" s="108"/>
      <c r="B25" s="124"/>
      <c r="C25" s="124"/>
      <c r="D25" s="125"/>
      <c r="E25" s="124"/>
      <c r="F25" s="124"/>
      <c r="G25" s="125"/>
      <c r="H25" s="115"/>
    </row>
    <row r="26" spans="1:8" ht="15.75" thickBot="1" x14ac:dyDescent="0.3">
      <c r="A26" s="108"/>
      <c r="B26" s="124"/>
      <c r="C26" s="124"/>
      <c r="D26" s="96" t="s">
        <v>72</v>
      </c>
      <c r="E26" s="93">
        <f>D24/E24</f>
        <v>732.29177420649933</v>
      </c>
      <c r="F26" s="92"/>
      <c r="G26" s="95">
        <f>AVERAGE(G4:G21)</f>
        <v>769.10470214478369</v>
      </c>
      <c r="H26" s="115"/>
    </row>
    <row r="27" spans="1:8" ht="15.75" thickBot="1" x14ac:dyDescent="0.3">
      <c r="A27" s="97"/>
      <c r="B27" s="98"/>
      <c r="C27" s="98"/>
      <c r="D27" s="99"/>
      <c r="E27" s="98"/>
      <c r="F27" s="98"/>
      <c r="G27" s="99"/>
      <c r="H27" s="118"/>
    </row>
    <row r="28" spans="1:8" ht="15.75" thickBot="1" x14ac:dyDescent="0.3">
      <c r="D28" s="70"/>
      <c r="G28" s="70"/>
    </row>
    <row r="29" spans="1:8" ht="18.75" x14ac:dyDescent="0.3">
      <c r="A29" s="103"/>
      <c r="B29" s="106"/>
      <c r="C29" s="119" t="s">
        <v>76</v>
      </c>
      <c r="D29" s="106"/>
      <c r="E29" s="106"/>
      <c r="F29" s="106"/>
      <c r="G29" s="105"/>
      <c r="H29" s="114"/>
    </row>
    <row r="30" spans="1:8" ht="5.25" customHeight="1" thickBot="1" x14ac:dyDescent="0.3">
      <c r="A30" s="108"/>
      <c r="B30" s="9"/>
      <c r="C30" s="9"/>
      <c r="D30" s="110"/>
      <c r="E30" s="9"/>
      <c r="F30" s="9"/>
      <c r="G30" s="110"/>
      <c r="H30" s="115"/>
    </row>
    <row r="31" spans="1:8" ht="15.75" thickBot="1" x14ac:dyDescent="0.3">
      <c r="A31" s="116"/>
      <c r="B31" s="71" t="s">
        <v>48</v>
      </c>
      <c r="C31" s="72" t="s">
        <v>49</v>
      </c>
      <c r="D31" s="73" t="s">
        <v>50</v>
      </c>
      <c r="E31" s="72" t="s">
        <v>73</v>
      </c>
      <c r="F31" s="72" t="s">
        <v>52</v>
      </c>
      <c r="G31" s="74" t="s">
        <v>53</v>
      </c>
      <c r="H31" s="117"/>
    </row>
    <row r="32" spans="1:8" x14ac:dyDescent="0.25">
      <c r="A32" s="108"/>
      <c r="B32" s="75" t="s">
        <v>56</v>
      </c>
      <c r="C32" s="76">
        <v>44427</v>
      </c>
      <c r="D32" s="77">
        <v>130000</v>
      </c>
      <c r="E32" s="78">
        <v>202.1</v>
      </c>
      <c r="F32" s="78">
        <v>200</v>
      </c>
      <c r="G32" s="79">
        <f t="shared" ref="G32:G36" si="2">D32/E32</f>
        <v>643.24591786244434</v>
      </c>
      <c r="H32" s="115"/>
    </row>
    <row r="33" spans="1:8" x14ac:dyDescent="0.25">
      <c r="A33" s="108"/>
      <c r="B33" s="80" t="s">
        <v>58</v>
      </c>
      <c r="C33" s="81">
        <v>44544</v>
      </c>
      <c r="D33" s="82">
        <v>192000</v>
      </c>
      <c r="E33" s="83">
        <v>202.3</v>
      </c>
      <c r="F33" s="83">
        <v>200</v>
      </c>
      <c r="G33" s="84">
        <f t="shared" si="2"/>
        <v>949.08551655956489</v>
      </c>
      <c r="H33" s="115"/>
    </row>
    <row r="34" spans="1:8" x14ac:dyDescent="0.25">
      <c r="A34" s="108"/>
      <c r="B34" s="80" t="s">
        <v>63</v>
      </c>
      <c r="C34" s="81">
        <v>44802</v>
      </c>
      <c r="D34" s="82">
        <v>150000</v>
      </c>
      <c r="E34" s="83">
        <v>200.7</v>
      </c>
      <c r="F34" s="83">
        <v>200</v>
      </c>
      <c r="G34" s="84">
        <f t="shared" si="2"/>
        <v>747.38415545590442</v>
      </c>
      <c r="H34" s="115"/>
    </row>
    <row r="35" spans="1:8" x14ac:dyDescent="0.25">
      <c r="A35" s="108"/>
      <c r="B35" s="80" t="s">
        <v>64</v>
      </c>
      <c r="C35" s="81">
        <v>44865</v>
      </c>
      <c r="D35" s="82">
        <v>178000</v>
      </c>
      <c r="E35" s="83">
        <v>207</v>
      </c>
      <c r="F35" s="83">
        <v>200</v>
      </c>
      <c r="G35" s="84">
        <f t="shared" si="2"/>
        <v>859.90338164251204</v>
      </c>
      <c r="H35" s="115"/>
    </row>
    <row r="36" spans="1:8" x14ac:dyDescent="0.25">
      <c r="A36" s="108"/>
      <c r="B36" s="80" t="s">
        <v>65</v>
      </c>
      <c r="C36" s="81">
        <v>44978</v>
      </c>
      <c r="D36" s="82">
        <v>199000</v>
      </c>
      <c r="E36" s="83">
        <v>200</v>
      </c>
      <c r="F36" s="83">
        <v>200</v>
      </c>
      <c r="G36" s="84">
        <f t="shared" si="2"/>
        <v>995</v>
      </c>
      <c r="H36" s="115"/>
    </row>
    <row r="37" spans="1:8" x14ac:dyDescent="0.25">
      <c r="A37" s="108"/>
      <c r="B37" s="80" t="s">
        <v>67</v>
      </c>
      <c r="C37" s="81">
        <v>45027</v>
      </c>
      <c r="D37" s="82">
        <v>600000</v>
      </c>
      <c r="E37" s="83">
        <v>992.77</v>
      </c>
      <c r="F37" s="83"/>
      <c r="G37" s="84">
        <f>D37/E37</f>
        <v>604.36959215125353</v>
      </c>
      <c r="H37" s="115"/>
    </row>
    <row r="38" spans="1:8" x14ac:dyDescent="0.25">
      <c r="A38" s="108"/>
      <c r="B38" s="80" t="s">
        <v>59</v>
      </c>
      <c r="C38" s="81">
        <v>44573</v>
      </c>
      <c r="D38" s="82">
        <v>169950</v>
      </c>
      <c r="E38" s="83">
        <v>203</v>
      </c>
      <c r="F38" s="83"/>
      <c r="G38" s="84">
        <f t="shared" ref="G38:G40" si="3">D38/E38</f>
        <v>837.192118226601</v>
      </c>
      <c r="H38" s="115"/>
    </row>
    <row r="39" spans="1:8" x14ac:dyDescent="0.25">
      <c r="A39" s="108"/>
      <c r="B39" s="80" t="s">
        <v>69</v>
      </c>
      <c r="C39" s="81">
        <v>45273</v>
      </c>
      <c r="D39" s="82">
        <v>187000</v>
      </c>
      <c r="E39" s="83">
        <v>200</v>
      </c>
      <c r="F39" s="83"/>
      <c r="G39" s="84">
        <f t="shared" si="3"/>
        <v>935</v>
      </c>
      <c r="H39" s="115"/>
    </row>
    <row r="40" spans="1:8" x14ac:dyDescent="0.25">
      <c r="A40" s="108"/>
      <c r="B40" s="80" t="s">
        <v>71</v>
      </c>
      <c r="C40" s="81">
        <v>45401</v>
      </c>
      <c r="D40" s="82">
        <v>175000</v>
      </c>
      <c r="E40" s="83">
        <v>200.29</v>
      </c>
      <c r="F40" s="83"/>
      <c r="G40" s="84">
        <f t="shared" si="3"/>
        <v>873.73308702381553</v>
      </c>
      <c r="H40" s="115"/>
    </row>
    <row r="41" spans="1:8" ht="15.75" thickBot="1" x14ac:dyDescent="0.3">
      <c r="A41" s="108"/>
      <c r="B41" s="97"/>
      <c r="C41" s="98"/>
      <c r="D41" s="99"/>
      <c r="E41" s="98"/>
      <c r="F41" s="98"/>
      <c r="G41" s="100"/>
      <c r="H41" s="115"/>
    </row>
    <row r="42" spans="1:8" ht="15.75" thickBot="1" x14ac:dyDescent="0.3">
      <c r="A42" s="108"/>
      <c r="B42" s="9"/>
      <c r="C42" s="9"/>
      <c r="D42" s="110"/>
      <c r="E42" s="9"/>
      <c r="F42" s="9"/>
      <c r="G42" s="110"/>
      <c r="H42" s="115"/>
    </row>
    <row r="43" spans="1:8" ht="15.75" thickBot="1" x14ac:dyDescent="0.3">
      <c r="A43" s="108"/>
      <c r="B43" s="91" t="s">
        <v>13</v>
      </c>
      <c r="C43" s="92"/>
      <c r="D43" s="93">
        <f>SUM(D32:D40)</f>
        <v>1980950</v>
      </c>
      <c r="E43" s="93">
        <f t="shared" ref="E43:G43" si="4">SUM(E32:E40)</f>
        <v>2608.16</v>
      </c>
      <c r="F43" s="93"/>
      <c r="G43" s="95">
        <f t="shared" si="4"/>
        <v>7444.9137689220961</v>
      </c>
      <c r="H43" s="115"/>
    </row>
    <row r="44" spans="1:8" ht="15.75" thickBot="1" x14ac:dyDescent="0.3">
      <c r="A44" s="108"/>
      <c r="B44" s="9"/>
      <c r="C44" s="9"/>
      <c r="D44" s="110"/>
      <c r="E44" s="9"/>
      <c r="F44" s="9"/>
      <c r="G44" s="110"/>
      <c r="H44" s="115"/>
    </row>
    <row r="45" spans="1:8" ht="15.75" thickBot="1" x14ac:dyDescent="0.3">
      <c r="A45" s="108"/>
      <c r="B45" s="9"/>
      <c r="C45" s="9"/>
      <c r="D45" s="96" t="s">
        <v>74</v>
      </c>
      <c r="E45" s="101">
        <f>D43/E43</f>
        <v>759.52012146494087</v>
      </c>
      <c r="F45" s="92"/>
      <c r="G45" s="95">
        <f>AVERAGE(G32:G40)</f>
        <v>827.21264099134396</v>
      </c>
      <c r="H45" s="115"/>
    </row>
    <row r="46" spans="1:8" ht="15.75" thickBot="1" x14ac:dyDescent="0.3">
      <c r="A46" s="120"/>
      <c r="B46" s="98"/>
      <c r="C46" s="98"/>
      <c r="D46" s="99"/>
      <c r="E46" s="98"/>
      <c r="F46" s="98"/>
      <c r="G46" s="99"/>
      <c r="H46" s="121"/>
    </row>
    <row r="48" spans="1:8" ht="15.75" thickBot="1" x14ac:dyDescent="0.3"/>
    <row r="49" spans="1:8" ht="18.75" x14ac:dyDescent="0.3">
      <c r="A49" s="103"/>
      <c r="B49" s="106"/>
      <c r="C49" s="106"/>
      <c r="D49" s="113" t="s">
        <v>77</v>
      </c>
      <c r="E49" s="106"/>
      <c r="F49" s="106"/>
      <c r="G49" s="106"/>
      <c r="H49" s="114"/>
    </row>
    <row r="50" spans="1:8" ht="5.25" customHeight="1" thickBot="1" x14ac:dyDescent="0.3">
      <c r="A50" s="108"/>
      <c r="B50" s="9"/>
      <c r="C50" s="9"/>
      <c r="D50" s="110"/>
      <c r="E50" s="9"/>
      <c r="F50" s="9"/>
      <c r="G50" s="110"/>
      <c r="H50" s="115"/>
    </row>
    <row r="51" spans="1:8" ht="15.75" thickBot="1" x14ac:dyDescent="0.3">
      <c r="A51" s="116"/>
      <c r="B51" s="71" t="s">
        <v>48</v>
      </c>
      <c r="C51" s="72" t="s">
        <v>49</v>
      </c>
      <c r="D51" s="73" t="s">
        <v>50</v>
      </c>
      <c r="E51" s="72" t="s">
        <v>51</v>
      </c>
      <c r="F51" s="72" t="s">
        <v>52</v>
      </c>
      <c r="G51" s="74" t="s">
        <v>53</v>
      </c>
      <c r="H51" s="117"/>
    </row>
    <row r="52" spans="1:8" x14ac:dyDescent="0.25">
      <c r="A52" s="108"/>
      <c r="B52" s="75" t="s">
        <v>54</v>
      </c>
      <c r="C52" s="76">
        <v>44349</v>
      </c>
      <c r="D52" s="77">
        <v>140000</v>
      </c>
      <c r="E52" s="78">
        <v>200</v>
      </c>
      <c r="F52" s="78">
        <v>200</v>
      </c>
      <c r="G52" s="79">
        <f t="shared" ref="G52:G60" si="5">D52/E52</f>
        <v>700</v>
      </c>
      <c r="H52" s="115"/>
    </row>
    <row r="53" spans="1:8" x14ac:dyDescent="0.25">
      <c r="A53" s="108"/>
      <c r="B53" s="80" t="s">
        <v>55</v>
      </c>
      <c r="C53" s="81">
        <v>44352</v>
      </c>
      <c r="D53" s="82">
        <v>120000</v>
      </c>
      <c r="E53" s="83">
        <v>300</v>
      </c>
      <c r="F53" s="83">
        <v>200</v>
      </c>
      <c r="G53" s="84">
        <f t="shared" si="5"/>
        <v>400</v>
      </c>
      <c r="H53" s="115"/>
    </row>
    <row r="54" spans="1:8" x14ac:dyDescent="0.25">
      <c r="A54" s="108"/>
      <c r="B54" s="80" t="s">
        <v>57</v>
      </c>
      <c r="C54" s="81">
        <v>44512</v>
      </c>
      <c r="D54" s="82">
        <v>165500</v>
      </c>
      <c r="E54" s="83">
        <v>240.8</v>
      </c>
      <c r="F54" s="83">
        <v>200</v>
      </c>
      <c r="G54" s="84">
        <f t="shared" si="5"/>
        <v>687.29235880398664</v>
      </c>
      <c r="H54" s="115"/>
    </row>
    <row r="55" spans="1:8" x14ac:dyDescent="0.25">
      <c r="A55" s="108"/>
      <c r="B55" s="80" t="s">
        <v>60</v>
      </c>
      <c r="C55" s="81">
        <v>44588</v>
      </c>
      <c r="D55" s="82">
        <v>155000</v>
      </c>
      <c r="E55" s="83">
        <v>179</v>
      </c>
      <c r="F55" s="83">
        <v>200</v>
      </c>
      <c r="G55" s="84">
        <f t="shared" si="5"/>
        <v>865.92178770949715</v>
      </c>
      <c r="H55" s="115"/>
    </row>
    <row r="56" spans="1:8" x14ac:dyDescent="0.25">
      <c r="A56" s="108"/>
      <c r="B56" s="80" t="s">
        <v>61</v>
      </c>
      <c r="C56" s="81">
        <v>44588</v>
      </c>
      <c r="D56" s="82">
        <v>81000</v>
      </c>
      <c r="E56" s="83">
        <v>150</v>
      </c>
      <c r="F56" s="83">
        <v>200</v>
      </c>
      <c r="G56" s="84">
        <f t="shared" si="5"/>
        <v>540</v>
      </c>
      <c r="H56" s="115"/>
    </row>
    <row r="57" spans="1:8" x14ac:dyDescent="0.25">
      <c r="A57" s="108"/>
      <c r="B57" s="80" t="s">
        <v>62</v>
      </c>
      <c r="C57" s="81">
        <v>44782</v>
      </c>
      <c r="D57" s="82">
        <v>129000</v>
      </c>
      <c r="E57" s="83">
        <v>158</v>
      </c>
      <c r="F57" s="83">
        <v>200</v>
      </c>
      <c r="G57" s="84">
        <f t="shared" si="5"/>
        <v>816.45569620253161</v>
      </c>
      <c r="H57" s="115"/>
    </row>
    <row r="58" spans="1:8" x14ac:dyDescent="0.25">
      <c r="A58" s="108"/>
      <c r="B58" s="80" t="s">
        <v>66</v>
      </c>
      <c r="C58" s="81">
        <v>45009</v>
      </c>
      <c r="D58" s="82">
        <v>153000</v>
      </c>
      <c r="E58" s="83">
        <v>237</v>
      </c>
      <c r="F58" s="83">
        <v>200</v>
      </c>
      <c r="G58" s="84">
        <f t="shared" si="5"/>
        <v>645.56962025316454</v>
      </c>
      <c r="H58" s="115"/>
    </row>
    <row r="59" spans="1:8" x14ac:dyDescent="0.25">
      <c r="A59" s="108"/>
      <c r="B59" s="80" t="s">
        <v>68</v>
      </c>
      <c r="C59" s="81">
        <v>45189</v>
      </c>
      <c r="D59" s="82">
        <v>52500</v>
      </c>
      <c r="E59" s="83">
        <v>70.59</v>
      </c>
      <c r="F59" s="83">
        <v>200</v>
      </c>
      <c r="G59" s="84">
        <f t="shared" si="5"/>
        <v>743.73140671483213</v>
      </c>
      <c r="H59" s="115"/>
    </row>
    <row r="60" spans="1:8" ht="15.75" thickBot="1" x14ac:dyDescent="0.3">
      <c r="A60" s="108"/>
      <c r="B60" s="86" t="s">
        <v>70</v>
      </c>
      <c r="C60" s="87">
        <v>45371</v>
      </c>
      <c r="D60" s="88">
        <v>215000</v>
      </c>
      <c r="E60" s="89">
        <v>215</v>
      </c>
      <c r="F60" s="89">
        <v>200</v>
      </c>
      <c r="G60" s="90">
        <f t="shared" si="5"/>
        <v>1000</v>
      </c>
      <c r="H60" s="115"/>
    </row>
    <row r="61" spans="1:8" ht="15.75" thickBot="1" x14ac:dyDescent="0.3">
      <c r="A61" s="108"/>
      <c r="B61" s="9"/>
      <c r="C61" s="9"/>
      <c r="D61" s="110"/>
      <c r="E61" s="9"/>
      <c r="F61" s="9"/>
      <c r="G61" s="110"/>
      <c r="H61" s="115"/>
    </row>
    <row r="62" spans="1:8" ht="15.75" thickBot="1" x14ac:dyDescent="0.3">
      <c r="A62" s="108"/>
      <c r="B62" s="91" t="s">
        <v>13</v>
      </c>
      <c r="C62" s="92"/>
      <c r="D62" s="93">
        <f>SUM(D52:D60)</f>
        <v>1211000</v>
      </c>
      <c r="E62" s="93">
        <f>SUM(E52:E60)</f>
        <v>1750.3899999999999</v>
      </c>
      <c r="F62" s="94"/>
      <c r="G62" s="95">
        <f>SUM(G52:G60)</f>
        <v>6398.9708696840116</v>
      </c>
      <c r="H62" s="115"/>
    </row>
    <row r="63" spans="1:8" ht="15.75" thickBot="1" x14ac:dyDescent="0.3">
      <c r="A63" s="108"/>
      <c r="B63" s="9"/>
      <c r="C63" s="9"/>
      <c r="D63" s="110"/>
      <c r="E63" s="9"/>
      <c r="F63" s="9"/>
      <c r="G63" s="110"/>
      <c r="H63" s="115"/>
    </row>
    <row r="64" spans="1:8" ht="15.75" thickBot="1" x14ac:dyDescent="0.3">
      <c r="A64" s="108"/>
      <c r="B64" s="9"/>
      <c r="C64" s="9"/>
      <c r="D64" s="96" t="s">
        <v>72</v>
      </c>
      <c r="E64" s="93">
        <f>D62/E62</f>
        <v>691.8458172178772</v>
      </c>
      <c r="F64" s="92"/>
      <c r="G64" s="95">
        <f>AVERAGE(G50:G60)</f>
        <v>710.99676329822353</v>
      </c>
      <c r="H64" s="115"/>
    </row>
    <row r="65" spans="1:8" ht="15.75" thickBot="1" x14ac:dyDescent="0.3">
      <c r="A65" s="97"/>
      <c r="B65" s="98"/>
      <c r="C65" s="98"/>
      <c r="D65" s="99"/>
      <c r="E65" s="98"/>
      <c r="F65" s="98"/>
      <c r="G65" s="99"/>
      <c r="H65" s="118"/>
    </row>
    <row r="66" spans="1:8" x14ac:dyDescent="0.25">
      <c r="D66" s="70"/>
      <c r="G66" s="70"/>
    </row>
    <row r="67" spans="1:8" x14ac:dyDescent="0.25">
      <c r="D67" s="70"/>
      <c r="G67" s="70"/>
    </row>
    <row r="68" spans="1:8" x14ac:dyDescent="0.25">
      <c r="D68" s="70"/>
      <c r="G68" s="70"/>
    </row>
    <row r="69" spans="1:8" ht="15.75" thickBot="1" x14ac:dyDescent="0.3"/>
    <row r="70" spans="1:8" ht="18.75" x14ac:dyDescent="0.3">
      <c r="A70" s="103"/>
      <c r="B70" s="106"/>
      <c r="C70" s="123" t="s">
        <v>80</v>
      </c>
      <c r="D70" s="106"/>
      <c r="E70" s="106"/>
      <c r="F70" s="106"/>
      <c r="G70" s="106"/>
      <c r="H70" s="114"/>
    </row>
    <row r="71" spans="1:8" ht="5.25" customHeight="1" thickBot="1" x14ac:dyDescent="0.3">
      <c r="A71" s="108"/>
      <c r="B71" s="9"/>
      <c r="C71" s="9"/>
      <c r="D71" s="110"/>
      <c r="E71" s="9"/>
      <c r="F71" s="9"/>
      <c r="G71" s="110"/>
      <c r="H71" s="115"/>
    </row>
    <row r="72" spans="1:8" ht="15.75" thickBot="1" x14ac:dyDescent="0.3">
      <c r="A72" s="116"/>
      <c r="B72" s="71" t="s">
        <v>48</v>
      </c>
      <c r="C72" s="72" t="s">
        <v>49</v>
      </c>
      <c r="D72" s="73" t="s">
        <v>50</v>
      </c>
      <c r="E72" s="72" t="s">
        <v>51</v>
      </c>
      <c r="F72" s="72" t="s">
        <v>52</v>
      </c>
      <c r="G72" s="74" t="s">
        <v>53</v>
      </c>
      <c r="H72" s="117"/>
    </row>
    <row r="73" spans="1:8" x14ac:dyDescent="0.25">
      <c r="A73" s="108"/>
      <c r="B73" s="103" t="s">
        <v>78</v>
      </c>
      <c r="C73" s="104">
        <v>44042</v>
      </c>
      <c r="D73" s="105">
        <v>49000</v>
      </c>
      <c r="E73" s="106">
        <v>375.8</v>
      </c>
      <c r="F73" s="106">
        <v>200</v>
      </c>
      <c r="G73" s="107">
        <f t="shared" ref="G73:G74" si="6">D73/E73</f>
        <v>130.3885045236828</v>
      </c>
      <c r="H73" s="115"/>
    </row>
    <row r="74" spans="1:8" x14ac:dyDescent="0.25">
      <c r="A74" s="108"/>
      <c r="B74" s="108" t="s">
        <v>79</v>
      </c>
      <c r="C74" s="109">
        <v>44251</v>
      </c>
      <c r="D74" s="110">
        <v>130000</v>
      </c>
      <c r="E74" s="9">
        <v>905</v>
      </c>
      <c r="F74" s="9">
        <v>200</v>
      </c>
      <c r="G74" s="111">
        <f t="shared" si="6"/>
        <v>143.64640883977901</v>
      </c>
      <c r="H74" s="115"/>
    </row>
    <row r="75" spans="1:8" ht="15.75" thickBot="1" x14ac:dyDescent="0.3">
      <c r="A75" s="108"/>
      <c r="B75" s="97"/>
      <c r="C75" s="98"/>
      <c r="D75" s="99"/>
      <c r="E75" s="98"/>
      <c r="F75" s="98"/>
      <c r="G75" s="100"/>
      <c r="H75" s="115"/>
    </row>
    <row r="76" spans="1:8" ht="15.75" thickBot="1" x14ac:dyDescent="0.3">
      <c r="A76" s="108"/>
      <c r="B76" s="9"/>
      <c r="C76" s="9"/>
      <c r="D76" s="110"/>
      <c r="E76" s="9"/>
      <c r="F76" s="9"/>
      <c r="G76" s="110"/>
      <c r="H76" s="115"/>
    </row>
    <row r="77" spans="1:8" ht="15.75" thickBot="1" x14ac:dyDescent="0.3">
      <c r="A77" s="108"/>
      <c r="B77" s="91" t="s">
        <v>13</v>
      </c>
      <c r="C77" s="92"/>
      <c r="D77" s="93">
        <f>SUM(D73:D74)</f>
        <v>179000</v>
      </c>
      <c r="E77" s="94">
        <f>SUM(E73:E74)</f>
        <v>1280.8</v>
      </c>
      <c r="F77" s="94"/>
      <c r="G77" s="95">
        <f>SUM(G73:G74)</f>
        <v>274.03491336346178</v>
      </c>
      <c r="H77" s="115"/>
    </row>
    <row r="78" spans="1:8" x14ac:dyDescent="0.25">
      <c r="A78" s="108"/>
      <c r="B78" s="9"/>
      <c r="C78" s="9"/>
      <c r="D78" s="110"/>
      <c r="E78" s="9"/>
      <c r="F78" s="9"/>
      <c r="G78" s="110"/>
      <c r="H78" s="115"/>
    </row>
    <row r="79" spans="1:8" ht="15.75" thickBot="1" x14ac:dyDescent="0.3">
      <c r="A79" s="108"/>
      <c r="B79" s="9"/>
      <c r="C79" s="9"/>
      <c r="D79" s="110"/>
      <c r="E79" s="9"/>
      <c r="F79" s="9"/>
      <c r="G79" s="110"/>
      <c r="H79" s="115"/>
    </row>
    <row r="80" spans="1:8" ht="15.75" thickBot="1" x14ac:dyDescent="0.3">
      <c r="A80" s="108"/>
      <c r="B80" s="9"/>
      <c r="C80" s="9"/>
      <c r="D80" s="96" t="s">
        <v>72</v>
      </c>
      <c r="E80" s="112">
        <f>D77/E77</f>
        <v>139.75640224859464</v>
      </c>
      <c r="F80" s="92"/>
      <c r="G80" s="95">
        <f>AVERAGE(G73:G74)</f>
        <v>137.01745668173089</v>
      </c>
      <c r="H80" s="115"/>
    </row>
    <row r="81" spans="1:8" ht="15.75" thickBot="1" x14ac:dyDescent="0.3">
      <c r="A81" s="97"/>
      <c r="B81" s="98"/>
      <c r="C81" s="98"/>
      <c r="D81" s="99"/>
      <c r="E81" s="98"/>
      <c r="F81" s="98"/>
      <c r="G81" s="99"/>
      <c r="H81" s="118"/>
    </row>
    <row r="82" spans="1:8" x14ac:dyDescent="0.25">
      <c r="D82" s="70"/>
      <c r="G82" s="70"/>
    </row>
    <row r="83" spans="1:8" x14ac:dyDescent="0.25">
      <c r="D83" s="70"/>
      <c r="G83" s="70"/>
    </row>
  </sheetData>
  <pageMargins left="0.7" right="0.7" top="0.875" bottom="0.75" header="0.3" footer="0.3"/>
  <pageSetup orientation="portrait" horizontalDpi="0" verticalDpi="0" r:id="rId1"/>
  <headerFooter>
    <oddHeader>&amp;L2025 Tax Year&amp;C&amp;"-,Bold"&amp;16LAKE SUPERIOR FRONTAGE&amp;14
Vacant Land Sales
&amp;R04/01/2022-03/31/2024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Layout" zoomScaleNormal="100" workbookViewId="0">
      <selection activeCell="E72" sqref="E72"/>
    </sheetView>
  </sheetViews>
  <sheetFormatPr defaultColWidth="9.140625" defaultRowHeight="15" x14ac:dyDescent="0.25"/>
  <cols>
    <col min="1" max="1" width="7.7109375" customWidth="1"/>
    <col min="2" max="2" width="14.140625" customWidth="1"/>
    <col min="3" max="3" width="10.140625" customWidth="1"/>
    <col min="4" max="4" width="10.7109375" customWidth="1"/>
    <col min="5" max="5" width="12.85546875" customWidth="1"/>
    <col min="6" max="6" width="7.85546875" customWidth="1"/>
    <col min="7" max="7" width="8.28515625" customWidth="1"/>
    <col min="9" max="11" width="0" hidden="1" customWidth="1"/>
    <col min="13" max="13" width="0" hidden="1" customWidth="1"/>
  </cols>
  <sheetData>
    <row r="1" spans="1:12" ht="18.75" x14ac:dyDescent="0.3">
      <c r="A1" s="103"/>
      <c r="B1" s="106"/>
      <c r="C1" s="242" t="s">
        <v>94</v>
      </c>
      <c r="D1" s="242"/>
      <c r="E1" s="242"/>
      <c r="F1" s="242"/>
      <c r="G1" s="242"/>
      <c r="H1" s="106"/>
      <c r="I1" s="106"/>
      <c r="J1" s="106"/>
      <c r="K1" s="106"/>
      <c r="L1" s="114"/>
    </row>
    <row r="2" spans="1:12" x14ac:dyDescent="0.25">
      <c r="A2" s="108"/>
      <c r="B2" s="9"/>
      <c r="C2" s="241" t="s">
        <v>95</v>
      </c>
      <c r="D2" s="241"/>
      <c r="E2" s="241"/>
      <c r="F2" s="241"/>
      <c r="G2" s="241"/>
      <c r="H2" s="9"/>
      <c r="I2" s="9"/>
      <c r="J2" s="9"/>
      <c r="K2" s="9"/>
      <c r="L2" s="115"/>
    </row>
    <row r="3" spans="1:12" ht="4.5" customHeight="1" thickBot="1" x14ac:dyDescent="0.3">
      <c r="A3" s="108"/>
      <c r="B3" s="9"/>
      <c r="C3" s="151"/>
      <c r="D3" s="151"/>
      <c r="E3" s="151"/>
      <c r="F3" s="151"/>
      <c r="G3" s="9"/>
      <c r="H3" s="9"/>
      <c r="I3" s="9"/>
      <c r="J3" s="9"/>
      <c r="K3" s="9"/>
      <c r="L3" s="115"/>
    </row>
    <row r="4" spans="1:12" ht="15.75" thickBot="1" x14ac:dyDescent="0.3">
      <c r="A4" s="108"/>
      <c r="B4" s="126" t="s">
        <v>48</v>
      </c>
      <c r="C4" s="127" t="s">
        <v>49</v>
      </c>
      <c r="D4" s="127" t="s">
        <v>81</v>
      </c>
      <c r="E4" s="127" t="s">
        <v>92</v>
      </c>
      <c r="F4" s="127" t="s">
        <v>51</v>
      </c>
      <c r="G4" s="127" t="s">
        <v>52</v>
      </c>
      <c r="H4" s="128" t="s">
        <v>82</v>
      </c>
      <c r="I4" s="9"/>
      <c r="J4" s="9"/>
      <c r="K4" s="9"/>
      <c r="L4" s="115"/>
    </row>
    <row r="5" spans="1:12" x14ac:dyDescent="0.25">
      <c r="A5" s="108"/>
      <c r="B5" s="129" t="s">
        <v>83</v>
      </c>
      <c r="C5" s="130">
        <v>37274</v>
      </c>
      <c r="D5" s="131">
        <v>25000</v>
      </c>
      <c r="E5" s="131">
        <v>25000</v>
      </c>
      <c r="F5" s="132">
        <v>416.3</v>
      </c>
      <c r="G5" s="133">
        <v>200</v>
      </c>
      <c r="H5" s="134">
        <f>E5/F5</f>
        <v>60.052846504924332</v>
      </c>
      <c r="I5" s="9"/>
      <c r="J5" s="9"/>
      <c r="K5" s="9"/>
      <c r="L5" s="115"/>
    </row>
    <row r="6" spans="1:12" x14ac:dyDescent="0.25">
      <c r="A6" s="108"/>
      <c r="B6" s="135" t="s">
        <v>84</v>
      </c>
      <c r="C6" s="136">
        <v>37746</v>
      </c>
      <c r="D6" s="137">
        <v>20000</v>
      </c>
      <c r="E6" s="137">
        <v>20000</v>
      </c>
      <c r="F6" s="138">
        <v>399</v>
      </c>
      <c r="G6" s="139">
        <v>420</v>
      </c>
      <c r="H6" s="140">
        <f t="shared" ref="H6:H13" si="0">E6/F6</f>
        <v>50.125313283208023</v>
      </c>
      <c r="I6" s="9"/>
      <c r="J6" s="9"/>
      <c r="K6" s="9"/>
      <c r="L6" s="115"/>
    </row>
    <row r="7" spans="1:12" x14ac:dyDescent="0.25">
      <c r="A7" s="108"/>
      <c r="B7" s="135" t="s">
        <v>85</v>
      </c>
      <c r="C7" s="136">
        <v>39174</v>
      </c>
      <c r="D7" s="137">
        <v>22200</v>
      </c>
      <c r="E7" s="137">
        <v>22200</v>
      </c>
      <c r="F7" s="138">
        <v>454</v>
      </c>
      <c r="G7" s="139">
        <v>200</v>
      </c>
      <c r="H7" s="140">
        <f t="shared" si="0"/>
        <v>48.898678414096914</v>
      </c>
      <c r="I7" s="9"/>
      <c r="J7" s="9"/>
      <c r="K7" s="9"/>
      <c r="L7" s="115"/>
    </row>
    <row r="8" spans="1:12" x14ac:dyDescent="0.25">
      <c r="A8" s="108"/>
      <c r="B8" s="135" t="s">
        <v>86</v>
      </c>
      <c r="C8" s="136">
        <v>39188</v>
      </c>
      <c r="D8" s="137">
        <v>13000</v>
      </c>
      <c r="E8" s="137">
        <v>13000</v>
      </c>
      <c r="F8" s="138">
        <v>348.2</v>
      </c>
      <c r="G8" s="139">
        <v>200</v>
      </c>
      <c r="H8" s="140">
        <f t="shared" si="0"/>
        <v>37.334865020103393</v>
      </c>
      <c r="I8" s="9"/>
      <c r="J8" s="9"/>
      <c r="K8" s="9"/>
      <c r="L8" s="115"/>
    </row>
    <row r="9" spans="1:12" x14ac:dyDescent="0.25">
      <c r="A9" s="108"/>
      <c r="B9" s="135" t="s">
        <v>87</v>
      </c>
      <c r="C9" s="136">
        <v>39307</v>
      </c>
      <c r="D9" s="137">
        <v>25000</v>
      </c>
      <c r="E9" s="137">
        <v>25000</v>
      </c>
      <c r="F9" s="138">
        <v>529.20000000000005</v>
      </c>
      <c r="G9" s="139">
        <v>200</v>
      </c>
      <c r="H9" s="140">
        <f t="shared" si="0"/>
        <v>47.241118669690096</v>
      </c>
      <c r="I9" s="9"/>
      <c r="J9" s="9"/>
      <c r="K9" s="9"/>
      <c r="L9" s="115"/>
    </row>
    <row r="10" spans="1:12" x14ac:dyDescent="0.25">
      <c r="A10" s="108"/>
      <c r="B10" s="135" t="s">
        <v>88</v>
      </c>
      <c r="C10" s="136">
        <v>44074</v>
      </c>
      <c r="D10" s="137">
        <v>20000</v>
      </c>
      <c r="E10" s="137">
        <v>20000</v>
      </c>
      <c r="F10" s="138">
        <v>306.2</v>
      </c>
      <c r="G10" s="139">
        <v>300</v>
      </c>
      <c r="H10" s="140">
        <f t="shared" si="0"/>
        <v>65.316786414108435</v>
      </c>
      <c r="I10" s="9"/>
      <c r="J10" s="9"/>
      <c r="K10" s="9"/>
      <c r="L10" s="115"/>
    </row>
    <row r="11" spans="1:12" x14ac:dyDescent="0.25">
      <c r="A11" s="108"/>
      <c r="B11" s="135" t="s">
        <v>89</v>
      </c>
      <c r="C11" s="136">
        <v>44158</v>
      </c>
      <c r="D11" s="137">
        <v>55000</v>
      </c>
      <c r="E11" s="137">
        <v>45200</v>
      </c>
      <c r="F11" s="138">
        <v>996</v>
      </c>
      <c r="G11" s="139">
        <v>200</v>
      </c>
      <c r="H11" s="140">
        <f t="shared" si="0"/>
        <v>45.381526104417674</v>
      </c>
      <c r="I11" s="9"/>
      <c r="J11" s="9"/>
      <c r="K11" s="9"/>
      <c r="L11" s="115"/>
    </row>
    <row r="12" spans="1:12" x14ac:dyDescent="0.25">
      <c r="A12" s="108"/>
      <c r="B12" s="230" t="s">
        <v>215</v>
      </c>
      <c r="C12" s="244">
        <v>44476</v>
      </c>
      <c r="D12" s="245">
        <v>25500</v>
      </c>
      <c r="E12" s="245">
        <v>25500</v>
      </c>
      <c r="F12" s="246">
        <v>350</v>
      </c>
      <c r="G12" s="233">
        <v>200</v>
      </c>
      <c r="H12" s="247">
        <f t="shared" si="0"/>
        <v>72.857142857142861</v>
      </c>
      <c r="I12" s="9"/>
      <c r="J12" s="9"/>
      <c r="K12" s="9"/>
      <c r="L12" s="115"/>
    </row>
    <row r="13" spans="1:12" ht="15.75" thickBot="1" x14ac:dyDescent="0.3">
      <c r="A13" s="108"/>
      <c r="B13" s="141" t="s">
        <v>90</v>
      </c>
      <c r="C13" s="142">
        <v>44504</v>
      </c>
      <c r="D13" s="143">
        <v>16000</v>
      </c>
      <c r="E13" s="143">
        <v>16000</v>
      </c>
      <c r="F13" s="144">
        <v>200</v>
      </c>
      <c r="G13" s="145">
        <v>200</v>
      </c>
      <c r="H13" s="146">
        <f t="shared" si="0"/>
        <v>80</v>
      </c>
      <c r="I13" s="9"/>
      <c r="J13" s="9"/>
      <c r="K13" s="9"/>
      <c r="L13" s="115"/>
    </row>
    <row r="14" spans="1:12" x14ac:dyDescent="0.25">
      <c r="A14" s="108"/>
      <c r="B14" s="124"/>
      <c r="C14" s="147" t="s">
        <v>91</v>
      </c>
      <c r="D14" s="148">
        <f>SUM(D5:D13)</f>
        <v>221700</v>
      </c>
      <c r="E14" s="148">
        <f>SUM(E5:E13)</f>
        <v>211900</v>
      </c>
      <c r="F14" s="149">
        <f>SUM(F5:F13)</f>
        <v>3998.8999999999996</v>
      </c>
      <c r="G14" s="9"/>
      <c r="H14" s="9"/>
      <c r="I14" s="9"/>
      <c r="J14" s="9"/>
      <c r="K14" s="9"/>
      <c r="L14" s="115"/>
    </row>
    <row r="15" spans="1:12" ht="15.75" thickBot="1" x14ac:dyDescent="0.3">
      <c r="A15" s="108"/>
      <c r="B15" s="9"/>
      <c r="C15" s="9"/>
      <c r="D15" s="9"/>
      <c r="E15" s="9"/>
      <c r="F15" s="9"/>
      <c r="G15" s="9"/>
      <c r="H15" s="9"/>
      <c r="I15" s="9"/>
      <c r="J15" s="9"/>
      <c r="K15" s="9"/>
      <c r="L15" s="115"/>
    </row>
    <row r="16" spans="1:12" ht="15.75" thickBot="1" x14ac:dyDescent="0.3">
      <c r="A16" s="108"/>
      <c r="B16" s="9"/>
      <c r="C16" s="9"/>
      <c r="D16" s="9"/>
      <c r="E16" s="91" t="s">
        <v>93</v>
      </c>
      <c r="F16" s="150">
        <f>E14/F14</f>
        <v>52.989572132336399</v>
      </c>
      <c r="G16" s="9"/>
      <c r="H16" s="9"/>
      <c r="I16" s="9"/>
      <c r="J16" s="9"/>
      <c r="K16" s="9"/>
      <c r="L16" s="115"/>
    </row>
    <row r="17" spans="1:13" ht="11.25" customHeight="1" thickBot="1" x14ac:dyDescent="0.3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118"/>
    </row>
    <row r="18" spans="1:13" ht="21" customHeight="1" thickBot="1" x14ac:dyDescent="0.3">
      <c r="A18" s="10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3" ht="18.75" x14ac:dyDescent="0.3">
      <c r="A19" s="103"/>
      <c r="B19" s="106"/>
      <c r="C19" s="242" t="s">
        <v>194</v>
      </c>
      <c r="D19" s="242"/>
      <c r="E19" s="242"/>
      <c r="F19" s="242"/>
      <c r="G19" s="242"/>
      <c r="H19" s="106"/>
      <c r="I19" s="106"/>
      <c r="J19" s="106"/>
      <c r="K19" s="106"/>
      <c r="L19" s="114"/>
    </row>
    <row r="20" spans="1:13" ht="15.75" thickBot="1" x14ac:dyDescent="0.3">
      <c r="A20" s="108"/>
      <c r="B20" s="9"/>
      <c r="C20" s="241" t="s">
        <v>195</v>
      </c>
      <c r="D20" s="241"/>
      <c r="E20" s="241"/>
      <c r="F20" s="241"/>
      <c r="G20" s="241"/>
      <c r="H20" s="9"/>
      <c r="I20" s="9"/>
      <c r="J20" s="98"/>
      <c r="K20" s="98"/>
      <c r="L20" s="115"/>
    </row>
    <row r="21" spans="1:13" ht="15.75" thickBot="1" x14ac:dyDescent="0.3">
      <c r="A21" s="108"/>
      <c r="B21" s="126" t="s">
        <v>48</v>
      </c>
      <c r="C21" s="127" t="s">
        <v>49</v>
      </c>
      <c r="D21" s="127" t="s">
        <v>81</v>
      </c>
      <c r="E21" s="127" t="s">
        <v>92</v>
      </c>
      <c r="F21" s="127" t="s">
        <v>51</v>
      </c>
      <c r="G21" s="127" t="s">
        <v>52</v>
      </c>
      <c r="H21" s="128" t="s">
        <v>82</v>
      </c>
      <c r="I21" s="9"/>
      <c r="J21" s="126" t="s">
        <v>48</v>
      </c>
      <c r="K21" s="208" t="s">
        <v>49</v>
      </c>
      <c r="L21" s="115"/>
    </row>
    <row r="22" spans="1:13" x14ac:dyDescent="0.25">
      <c r="A22" s="108"/>
      <c r="B22" s="211" t="s">
        <v>196</v>
      </c>
      <c r="C22" s="212">
        <v>41003</v>
      </c>
      <c r="D22" s="213">
        <v>12575</v>
      </c>
      <c r="E22" s="213">
        <v>12575</v>
      </c>
      <c r="F22" s="214">
        <v>208.4</v>
      </c>
      <c r="G22" s="215">
        <v>140</v>
      </c>
      <c r="H22" s="216">
        <f>E22/F22</f>
        <v>60.340690978886755</v>
      </c>
      <c r="I22" s="108"/>
      <c r="J22" s="129" t="s">
        <v>83</v>
      </c>
      <c r="K22" s="130">
        <v>37274</v>
      </c>
      <c r="L22" s="115"/>
    </row>
    <row r="23" spans="1:13" x14ac:dyDescent="0.25">
      <c r="A23" s="108"/>
      <c r="B23" s="135" t="s">
        <v>197</v>
      </c>
      <c r="C23" s="136">
        <v>41345</v>
      </c>
      <c r="D23" s="137">
        <v>15000</v>
      </c>
      <c r="E23" s="137">
        <v>15000</v>
      </c>
      <c r="F23" s="138">
        <v>255.5</v>
      </c>
      <c r="G23" s="139">
        <v>80</v>
      </c>
      <c r="H23" s="134">
        <f t="shared" ref="H23:H28" si="1">E23/F23</f>
        <v>58.708414872798436</v>
      </c>
      <c r="I23" s="108"/>
      <c r="J23" s="135" t="s">
        <v>84</v>
      </c>
      <c r="K23" s="136">
        <v>37746</v>
      </c>
      <c r="L23" s="115"/>
    </row>
    <row r="24" spans="1:13" x14ac:dyDescent="0.25">
      <c r="A24" s="108"/>
      <c r="B24" s="135" t="s">
        <v>198</v>
      </c>
      <c r="C24" s="136">
        <v>41382</v>
      </c>
      <c r="D24" s="137">
        <v>11000</v>
      </c>
      <c r="E24" s="137">
        <v>11000</v>
      </c>
      <c r="F24" s="138">
        <v>99.6</v>
      </c>
      <c r="G24" s="139">
        <v>119</v>
      </c>
      <c r="H24" s="134">
        <f t="shared" si="1"/>
        <v>110.44176706827309</v>
      </c>
      <c r="I24" s="108"/>
      <c r="J24" s="135" t="s">
        <v>85</v>
      </c>
      <c r="K24" s="136">
        <v>39174</v>
      </c>
      <c r="L24" s="115"/>
    </row>
    <row r="25" spans="1:13" x14ac:dyDescent="0.25">
      <c r="A25" s="108"/>
      <c r="B25" s="135" t="s">
        <v>199</v>
      </c>
      <c r="C25" s="136">
        <v>42339</v>
      </c>
      <c r="D25" s="137">
        <v>50000</v>
      </c>
      <c r="E25" s="137">
        <v>50000</v>
      </c>
      <c r="F25" s="138">
        <v>425.9</v>
      </c>
      <c r="G25" s="139">
        <v>400</v>
      </c>
      <c r="H25" s="134">
        <f t="shared" si="1"/>
        <v>117.39845034045551</v>
      </c>
      <c r="I25" s="108"/>
      <c r="J25" s="135" t="s">
        <v>86</v>
      </c>
      <c r="K25" s="136">
        <v>39188</v>
      </c>
      <c r="L25" s="115"/>
    </row>
    <row r="26" spans="1:13" x14ac:dyDescent="0.25">
      <c r="A26" s="108"/>
      <c r="B26" s="135" t="s">
        <v>200</v>
      </c>
      <c r="C26" s="136">
        <v>43152</v>
      </c>
      <c r="D26" s="137">
        <v>55000</v>
      </c>
      <c r="E26" s="137">
        <v>55000</v>
      </c>
      <c r="F26" s="138">
        <v>309.7</v>
      </c>
      <c r="G26" s="139">
        <v>276.89999999999998</v>
      </c>
      <c r="H26" s="134">
        <f t="shared" si="1"/>
        <v>177.59121730707136</v>
      </c>
      <c r="I26" s="108"/>
      <c r="J26" s="135" t="s">
        <v>87</v>
      </c>
      <c r="K26" s="136">
        <v>39307</v>
      </c>
      <c r="L26" s="115"/>
    </row>
    <row r="27" spans="1:13" x14ac:dyDescent="0.25">
      <c r="A27" s="108"/>
      <c r="B27" s="135" t="s">
        <v>201</v>
      </c>
      <c r="C27" s="136">
        <v>43166</v>
      </c>
      <c r="D27" s="137">
        <v>50000</v>
      </c>
      <c r="E27" s="137">
        <v>50000</v>
      </c>
      <c r="F27" s="138">
        <v>612.4</v>
      </c>
      <c r="G27" s="139">
        <v>300</v>
      </c>
      <c r="H27" s="134">
        <f t="shared" si="1"/>
        <v>81.64598301763553</v>
      </c>
      <c r="I27" s="108"/>
      <c r="J27" s="135" t="s">
        <v>88</v>
      </c>
      <c r="K27" s="136">
        <v>44074</v>
      </c>
      <c r="L27" s="115"/>
    </row>
    <row r="28" spans="1:13" ht="15.75" thickBot="1" x14ac:dyDescent="0.3">
      <c r="A28" s="108"/>
      <c r="B28" s="141" t="s">
        <v>202</v>
      </c>
      <c r="C28" s="142">
        <v>44216</v>
      </c>
      <c r="D28" s="143">
        <v>17500</v>
      </c>
      <c r="E28" s="143">
        <v>17500</v>
      </c>
      <c r="F28" s="144">
        <v>296.5</v>
      </c>
      <c r="G28" s="145">
        <v>145</v>
      </c>
      <c r="H28" s="217">
        <f t="shared" si="1"/>
        <v>59.021922428330519</v>
      </c>
      <c r="I28" s="108"/>
      <c r="J28" s="135" t="s">
        <v>89</v>
      </c>
      <c r="K28" s="136">
        <v>44158</v>
      </c>
      <c r="L28" s="115"/>
    </row>
    <row r="29" spans="1:13" x14ac:dyDescent="0.25">
      <c r="A29" s="108"/>
      <c r="B29" s="124"/>
      <c r="C29" s="147" t="s">
        <v>91</v>
      </c>
      <c r="D29" s="148">
        <f>SUM(D22:D28)</f>
        <v>211075</v>
      </c>
      <c r="E29" s="148">
        <f>SUM(E22:E28)</f>
        <v>211075</v>
      </c>
      <c r="F29" s="149">
        <f>SUM(F22:F28)</f>
        <v>2208</v>
      </c>
      <c r="G29" s="9"/>
      <c r="H29" s="9"/>
      <c r="I29" s="108"/>
      <c r="J29" s="124"/>
      <c r="K29" s="147" t="s">
        <v>91</v>
      </c>
      <c r="L29" s="210"/>
      <c r="M29" s="209" t="s">
        <v>91</v>
      </c>
    </row>
    <row r="30" spans="1:13" ht="15.75" thickBot="1" x14ac:dyDescent="0.3">
      <c r="A30" s="108"/>
      <c r="B30" s="9"/>
      <c r="C30" s="9"/>
      <c r="D30" s="9"/>
      <c r="E30" s="9"/>
      <c r="F30" s="9"/>
      <c r="G30" s="9"/>
      <c r="H30" s="9"/>
      <c r="I30" s="108"/>
      <c r="J30" s="9"/>
      <c r="K30" s="9"/>
      <c r="L30" s="115"/>
      <c r="M30" s="9"/>
    </row>
    <row r="31" spans="1:13" ht="15.75" thickBot="1" x14ac:dyDescent="0.3">
      <c r="A31" s="108"/>
      <c r="B31" s="9"/>
      <c r="C31" s="9"/>
      <c r="D31" s="9"/>
      <c r="E31" s="91" t="s">
        <v>93</v>
      </c>
      <c r="F31" s="150">
        <f t="shared" ref="F31" si="2">E29/F29</f>
        <v>95.595561594202906</v>
      </c>
      <c r="G31" s="9"/>
      <c r="H31" s="9"/>
      <c r="I31" s="108"/>
      <c r="J31" s="9"/>
      <c r="K31" s="9"/>
      <c r="L31" s="115"/>
      <c r="M31" s="92" t="s">
        <v>93</v>
      </c>
    </row>
    <row r="32" spans="1:13" ht="15.75" thickBot="1" x14ac:dyDescent="0.3">
      <c r="A32" s="97"/>
      <c r="B32" s="98"/>
      <c r="C32" s="98"/>
      <c r="D32" s="98"/>
      <c r="E32" s="163"/>
      <c r="F32" s="164"/>
      <c r="G32" s="98"/>
      <c r="H32" s="98"/>
      <c r="I32" s="98"/>
      <c r="J32" s="98"/>
      <c r="K32" s="98"/>
      <c r="L32" s="118"/>
      <c r="M32" s="124"/>
    </row>
    <row r="33" spans="1:12" ht="21.75" customHeight="1" thickBo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ht="18.75" x14ac:dyDescent="0.3">
      <c r="A34" s="103"/>
      <c r="B34" s="106"/>
      <c r="C34" s="242" t="s">
        <v>97</v>
      </c>
      <c r="D34" s="242"/>
      <c r="E34" s="242"/>
      <c r="F34" s="242"/>
      <c r="G34" s="242"/>
      <c r="H34" s="106"/>
      <c r="I34" s="106"/>
      <c r="J34" s="106"/>
      <c r="K34" s="106"/>
      <c r="L34" s="114"/>
    </row>
    <row r="35" spans="1:12" x14ac:dyDescent="0.25">
      <c r="A35" s="108"/>
      <c r="B35" s="9"/>
      <c r="C35" s="241" t="s">
        <v>98</v>
      </c>
      <c r="D35" s="241"/>
      <c r="E35" s="241"/>
      <c r="F35" s="241"/>
      <c r="G35" s="241"/>
      <c r="H35" s="9"/>
      <c r="I35" s="9"/>
      <c r="J35" s="9"/>
      <c r="K35" s="9"/>
      <c r="L35" s="115"/>
    </row>
    <row r="36" spans="1:12" ht="3.75" customHeight="1" thickBot="1" x14ac:dyDescent="0.3">
      <c r="A36" s="108"/>
      <c r="B36" s="9"/>
      <c r="C36" s="240"/>
      <c r="D36" s="240"/>
      <c r="E36" s="240"/>
      <c r="F36" s="240"/>
      <c r="G36" s="240"/>
      <c r="H36" s="9"/>
      <c r="I36" s="9"/>
      <c r="J36" s="9"/>
      <c r="K36" s="9"/>
      <c r="L36" s="115"/>
    </row>
    <row r="37" spans="1:12" ht="15.75" thickBot="1" x14ac:dyDescent="0.3">
      <c r="A37" s="108"/>
      <c r="B37" s="153" t="s">
        <v>48</v>
      </c>
      <c r="C37" s="154" t="s">
        <v>49</v>
      </c>
      <c r="D37" s="154" t="s">
        <v>81</v>
      </c>
      <c r="E37" s="154" t="s">
        <v>92</v>
      </c>
      <c r="F37" s="154" t="s">
        <v>51</v>
      </c>
      <c r="G37" s="154" t="s">
        <v>52</v>
      </c>
      <c r="H37" s="155" t="s">
        <v>82</v>
      </c>
      <c r="I37" s="9"/>
      <c r="J37" s="9"/>
      <c r="K37" s="9"/>
      <c r="L37" s="115"/>
    </row>
    <row r="38" spans="1:12" x14ac:dyDescent="0.25">
      <c r="A38" s="108"/>
      <c r="B38" s="249" t="s">
        <v>216</v>
      </c>
      <c r="C38" s="250">
        <v>44925</v>
      </c>
      <c r="D38" s="251">
        <v>125000</v>
      </c>
      <c r="E38" s="251">
        <v>34024</v>
      </c>
      <c r="F38" s="252">
        <v>150</v>
      </c>
      <c r="G38" s="252">
        <v>100</v>
      </c>
      <c r="H38" s="253">
        <f>E38/F38</f>
        <v>226.82666666666665</v>
      </c>
      <c r="I38" s="9"/>
      <c r="J38" s="9"/>
      <c r="K38" s="9"/>
      <c r="L38" s="115"/>
    </row>
    <row r="39" spans="1:12" ht="15.75" thickBot="1" x14ac:dyDescent="0.3">
      <c r="A39" s="108"/>
      <c r="B39" s="254" t="s">
        <v>96</v>
      </c>
      <c r="C39" s="142">
        <v>44686</v>
      </c>
      <c r="D39" s="255">
        <v>5000</v>
      </c>
      <c r="E39" s="255">
        <v>5000</v>
      </c>
      <c r="F39" s="256">
        <v>25</v>
      </c>
      <c r="G39" s="256">
        <v>100</v>
      </c>
      <c r="H39" s="257">
        <f>E39/F39</f>
        <v>200</v>
      </c>
      <c r="I39" s="9"/>
      <c r="J39" s="9"/>
      <c r="K39" s="9"/>
      <c r="L39" s="115"/>
    </row>
    <row r="40" spans="1:12" x14ac:dyDescent="0.25">
      <c r="A40" s="108"/>
      <c r="B40" s="9"/>
      <c r="C40" s="248" t="s">
        <v>91</v>
      </c>
      <c r="D40" s="148">
        <f>SUM(D38:D39)</f>
        <v>130000</v>
      </c>
      <c r="E40" s="148">
        <f>SUM(E38:E39)</f>
        <v>39024</v>
      </c>
      <c r="F40" s="149">
        <f>SUM(F38:F39)</f>
        <v>175</v>
      </c>
      <c r="G40" s="9"/>
      <c r="H40" s="166"/>
      <c r="I40" s="9"/>
      <c r="J40" s="9"/>
      <c r="K40" s="9"/>
      <c r="L40" s="115"/>
    </row>
    <row r="41" spans="1:12" ht="15.75" thickBot="1" x14ac:dyDescent="0.3">
      <c r="A41" s="108"/>
      <c r="B41" s="9"/>
      <c r="C41" s="9"/>
      <c r="D41" s="9"/>
      <c r="E41" s="9"/>
      <c r="F41" s="9"/>
      <c r="G41" s="9"/>
      <c r="H41" s="9"/>
      <c r="I41" s="9"/>
      <c r="J41" s="9"/>
      <c r="K41" s="9"/>
      <c r="L41" s="115"/>
    </row>
    <row r="42" spans="1:12" ht="15.75" thickBot="1" x14ac:dyDescent="0.3">
      <c r="A42" s="108"/>
      <c r="B42" s="9"/>
      <c r="C42" s="9"/>
      <c r="D42" s="9"/>
      <c r="E42" s="91" t="s">
        <v>93</v>
      </c>
      <c r="F42" s="150">
        <f>E40/F40</f>
        <v>222.99428571428572</v>
      </c>
      <c r="G42" s="9"/>
      <c r="H42" s="9"/>
      <c r="I42" s="9"/>
      <c r="J42" s="9"/>
      <c r="K42" s="9"/>
      <c r="L42" s="115"/>
    </row>
    <row r="43" spans="1:12" ht="15.75" thickBot="1" x14ac:dyDescent="0.3">
      <c r="A43" s="97"/>
      <c r="B43" s="98"/>
      <c r="C43" s="98"/>
      <c r="D43" s="98"/>
      <c r="E43" s="163"/>
      <c r="F43" s="164"/>
      <c r="G43" s="98"/>
      <c r="H43" s="98"/>
      <c r="I43" s="98"/>
      <c r="J43" s="98"/>
      <c r="K43" s="98"/>
      <c r="L43" s="118"/>
    </row>
    <row r="44" spans="1:12" ht="18" customHeight="1" thickBot="1" x14ac:dyDescent="0.3"/>
    <row r="45" spans="1:12" ht="18.75" x14ac:dyDescent="0.3">
      <c r="A45" s="103"/>
      <c r="B45" s="106"/>
      <c r="C45" s="242" t="s">
        <v>99</v>
      </c>
      <c r="D45" s="242"/>
      <c r="E45" s="242"/>
      <c r="F45" s="242"/>
      <c r="G45" s="242"/>
      <c r="H45" s="106"/>
      <c r="I45" s="106"/>
      <c r="J45" s="106"/>
      <c r="K45" s="106"/>
      <c r="L45" s="114"/>
    </row>
    <row r="46" spans="1:12" x14ac:dyDescent="0.25">
      <c r="A46" s="108"/>
      <c r="B46" s="9"/>
      <c r="C46" s="241" t="s">
        <v>100</v>
      </c>
      <c r="D46" s="241"/>
      <c r="E46" s="241"/>
      <c r="F46" s="241"/>
      <c r="G46" s="241"/>
      <c r="H46" s="9"/>
      <c r="I46" s="9"/>
      <c r="J46" s="9"/>
      <c r="K46" s="9"/>
      <c r="L46" s="115"/>
    </row>
    <row r="47" spans="1:12" ht="3.75" customHeight="1" thickBot="1" x14ac:dyDescent="0.3">
      <c r="A47" s="108"/>
      <c r="B47" s="9"/>
      <c r="C47" s="151"/>
      <c r="D47" s="151"/>
      <c r="E47" s="151"/>
      <c r="F47" s="151"/>
      <c r="G47" s="9"/>
      <c r="H47" s="9"/>
      <c r="I47" s="9"/>
      <c r="J47" s="9"/>
      <c r="K47" s="9"/>
      <c r="L47" s="115"/>
    </row>
    <row r="48" spans="1:12" ht="15.75" thickBot="1" x14ac:dyDescent="0.3">
      <c r="A48" s="108"/>
      <c r="B48" s="126" t="s">
        <v>48</v>
      </c>
      <c r="C48" s="127" t="s">
        <v>49</v>
      </c>
      <c r="D48" s="127" t="s">
        <v>81</v>
      </c>
      <c r="E48" s="127" t="s">
        <v>92</v>
      </c>
      <c r="F48" s="127" t="s">
        <v>51</v>
      </c>
      <c r="G48" s="127" t="s">
        <v>52</v>
      </c>
      <c r="H48" s="128" t="s">
        <v>82</v>
      </c>
      <c r="I48" s="9"/>
      <c r="J48" s="9"/>
      <c r="K48" s="9"/>
      <c r="L48" s="115"/>
    </row>
    <row r="49" spans="1:12" x14ac:dyDescent="0.25">
      <c r="A49" s="108"/>
      <c r="B49" s="9"/>
      <c r="C49" s="9"/>
      <c r="D49" s="9"/>
      <c r="E49" s="9"/>
      <c r="F49" s="9"/>
      <c r="G49" s="9"/>
      <c r="H49" s="9"/>
      <c r="I49" s="9"/>
      <c r="J49" s="9"/>
      <c r="K49" s="9"/>
      <c r="L49" s="115"/>
    </row>
    <row r="50" spans="1:12" x14ac:dyDescent="0.25">
      <c r="A50" s="108"/>
      <c r="B50" s="9" t="s">
        <v>105</v>
      </c>
      <c r="C50" s="9"/>
      <c r="D50" s="9"/>
      <c r="E50" s="9"/>
      <c r="F50" s="9"/>
      <c r="G50" s="9"/>
      <c r="H50" s="9"/>
      <c r="I50" s="9"/>
      <c r="J50" s="9"/>
      <c r="K50" s="9"/>
      <c r="L50" s="115"/>
    </row>
    <row r="51" spans="1:12" ht="15.75" thickBot="1" x14ac:dyDescent="0.3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118"/>
    </row>
    <row r="52" spans="1:12" ht="8.25" customHeight="1" thickBot="1" x14ac:dyDescent="0.3"/>
    <row r="53" spans="1:12" ht="18.75" x14ac:dyDescent="0.3">
      <c r="A53" s="103"/>
      <c r="B53" s="106"/>
      <c r="C53" s="242" t="s">
        <v>101</v>
      </c>
      <c r="D53" s="242"/>
      <c r="E53" s="242"/>
      <c r="F53" s="242"/>
      <c r="G53" s="242"/>
      <c r="H53" s="106"/>
      <c r="I53" s="106"/>
      <c r="J53" s="106"/>
      <c r="K53" s="106"/>
      <c r="L53" s="114"/>
    </row>
    <row r="54" spans="1:12" ht="15.75" thickBot="1" x14ac:dyDescent="0.3">
      <c r="A54" s="108"/>
      <c r="B54" s="9"/>
      <c r="C54" s="240" t="s">
        <v>102</v>
      </c>
      <c r="D54" s="240"/>
      <c r="E54" s="240"/>
      <c r="F54" s="240"/>
      <c r="G54" s="240"/>
      <c r="H54" s="9"/>
      <c r="I54" s="9"/>
      <c r="J54" s="9"/>
      <c r="K54" s="9"/>
      <c r="L54" s="115"/>
    </row>
    <row r="55" spans="1:12" ht="15.75" thickBot="1" x14ac:dyDescent="0.3">
      <c r="A55" s="108"/>
      <c r="B55" s="153" t="s">
        <v>48</v>
      </c>
      <c r="C55" s="154" t="s">
        <v>49</v>
      </c>
      <c r="D55" s="154" t="s">
        <v>81</v>
      </c>
      <c r="E55" s="154" t="s">
        <v>92</v>
      </c>
      <c r="F55" s="154" t="s">
        <v>51</v>
      </c>
      <c r="G55" s="154" t="s">
        <v>52</v>
      </c>
      <c r="H55" s="155" t="s">
        <v>82</v>
      </c>
      <c r="I55" s="9"/>
      <c r="J55" s="9"/>
      <c r="K55" s="9"/>
      <c r="L55" s="115"/>
    </row>
    <row r="56" spans="1:12" ht="15.75" thickBot="1" x14ac:dyDescent="0.3">
      <c r="A56" s="108"/>
      <c r="B56" s="156" t="s">
        <v>103</v>
      </c>
      <c r="C56" s="165">
        <v>38336</v>
      </c>
      <c r="D56" s="157">
        <v>50000</v>
      </c>
      <c r="E56" s="157">
        <v>12527</v>
      </c>
      <c r="F56" s="158">
        <v>134.4</v>
      </c>
      <c r="G56" s="158">
        <v>100</v>
      </c>
      <c r="H56" s="159">
        <f>E56/F56</f>
        <v>93.206845238095241</v>
      </c>
      <c r="I56" s="9"/>
      <c r="J56" s="9"/>
      <c r="K56" s="9"/>
      <c r="L56" s="115"/>
    </row>
    <row r="57" spans="1:12" x14ac:dyDescent="0.25">
      <c r="A57" s="108"/>
      <c r="B57" s="9"/>
      <c r="C57" s="9"/>
      <c r="D57" s="9"/>
      <c r="E57" s="9"/>
      <c r="F57" s="9"/>
      <c r="G57" s="9"/>
      <c r="H57" s="9"/>
      <c r="I57" s="9"/>
      <c r="J57" s="9"/>
      <c r="K57" s="9"/>
      <c r="L57" s="115"/>
    </row>
    <row r="58" spans="1:12" x14ac:dyDescent="0.25">
      <c r="A58" s="108"/>
      <c r="B58" s="9" t="s">
        <v>104</v>
      </c>
      <c r="C58" s="9"/>
      <c r="D58" s="9"/>
      <c r="E58" s="9"/>
      <c r="F58" s="9"/>
      <c r="G58" s="9"/>
      <c r="H58" s="9"/>
      <c r="I58" s="9"/>
      <c r="J58" s="9"/>
      <c r="K58" s="9"/>
      <c r="L58" s="115"/>
    </row>
    <row r="59" spans="1:12" ht="15.75" thickBot="1" x14ac:dyDescent="0.3">
      <c r="A59" s="9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118"/>
    </row>
    <row r="60" spans="1:12" ht="8.25" customHeight="1" thickBo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ht="18.75" x14ac:dyDescent="0.3">
      <c r="A61" s="103"/>
      <c r="B61" s="106"/>
      <c r="C61" s="242" t="s">
        <v>106</v>
      </c>
      <c r="D61" s="242"/>
      <c r="E61" s="242"/>
      <c r="F61" s="242"/>
      <c r="G61" s="242"/>
      <c r="H61" s="106"/>
      <c r="I61" s="106"/>
      <c r="J61" s="106"/>
      <c r="K61" s="106"/>
      <c r="L61" s="114"/>
    </row>
    <row r="62" spans="1:12" ht="15.75" thickBot="1" x14ac:dyDescent="0.3">
      <c r="A62" s="108"/>
      <c r="B62" s="9"/>
      <c r="C62" s="240" t="s">
        <v>107</v>
      </c>
      <c r="D62" s="240"/>
      <c r="E62" s="240"/>
      <c r="F62" s="240"/>
      <c r="G62" s="240"/>
      <c r="H62" s="9"/>
      <c r="I62" s="9"/>
      <c r="J62" s="9"/>
      <c r="K62" s="9"/>
      <c r="L62" s="115"/>
    </row>
    <row r="63" spans="1:12" ht="15.75" thickBot="1" x14ac:dyDescent="0.3">
      <c r="A63" s="108"/>
      <c r="B63" s="126" t="s">
        <v>48</v>
      </c>
      <c r="C63" s="127" t="s">
        <v>49</v>
      </c>
      <c r="D63" s="127" t="s">
        <v>81</v>
      </c>
      <c r="E63" s="127" t="s">
        <v>92</v>
      </c>
      <c r="F63" s="127" t="s">
        <v>51</v>
      </c>
      <c r="G63" s="127" t="s">
        <v>52</v>
      </c>
      <c r="H63" s="128" t="s">
        <v>82</v>
      </c>
      <c r="I63" s="9"/>
      <c r="J63" s="9"/>
      <c r="K63" s="9"/>
      <c r="L63" s="115"/>
    </row>
    <row r="64" spans="1:12" x14ac:dyDescent="0.25">
      <c r="A64" s="108"/>
      <c r="B64" s="229"/>
      <c r="C64" s="243"/>
      <c r="D64" s="229"/>
      <c r="E64" s="229"/>
      <c r="F64" s="229"/>
      <c r="G64" s="229"/>
      <c r="H64" s="229"/>
      <c r="I64" s="9"/>
      <c r="J64" s="9"/>
      <c r="K64" s="9"/>
      <c r="L64" s="115"/>
    </row>
    <row r="65" spans="1:12" x14ac:dyDescent="0.25">
      <c r="A65" s="108"/>
      <c r="B65" s="9" t="s">
        <v>108</v>
      </c>
      <c r="C65" s="9"/>
      <c r="D65" s="9"/>
      <c r="E65" s="9"/>
      <c r="F65" s="9"/>
      <c r="G65" s="9"/>
      <c r="H65" s="9"/>
      <c r="I65" s="9"/>
      <c r="J65" s="9"/>
      <c r="K65" s="9"/>
      <c r="L65" s="115"/>
    </row>
    <row r="66" spans="1:12" ht="15.75" thickBot="1" x14ac:dyDescent="0.3">
      <c r="A66" s="97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118"/>
    </row>
  </sheetData>
  <mergeCells count="12">
    <mergeCell ref="C46:G46"/>
    <mergeCell ref="C53:G53"/>
    <mergeCell ref="C54:G54"/>
    <mergeCell ref="C61:G61"/>
    <mergeCell ref="C62:G62"/>
    <mergeCell ref="C19:G19"/>
    <mergeCell ref="C20:G20"/>
    <mergeCell ref="C1:G1"/>
    <mergeCell ref="C2:G2"/>
    <mergeCell ref="C34:G34"/>
    <mergeCell ref="C35:G36"/>
    <mergeCell ref="C45:G45"/>
  </mergeCells>
  <pageMargins left="0.7" right="0.7" top="1" bottom="0.75" header="0.3" footer="0.3"/>
  <pageSetup orientation="portrait" horizontalDpi="0" verticalDpi="0" r:id="rId1"/>
  <headerFooter>
    <oddHeader xml:space="preserve">&amp;L2025 Tax Year&amp;C&amp;"-,Bold"&amp;16COMMERCIAL - INDUSTRIAL
&amp;12Highway Frontage / Ontonagon Village&amp;R04/01/2022-03/31/2024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view="pageLayout" zoomScaleNormal="100" workbookViewId="0">
      <selection activeCell="E23" sqref="E23"/>
    </sheetView>
  </sheetViews>
  <sheetFormatPr defaultRowHeight="15" x14ac:dyDescent="0.25"/>
  <cols>
    <col min="1" max="1" width="7.5703125" customWidth="1"/>
    <col min="2" max="2" width="14.28515625" customWidth="1"/>
    <col min="3" max="3" width="10.7109375" bestFit="1" customWidth="1"/>
    <col min="4" max="4" width="10.140625" customWidth="1"/>
    <col min="5" max="5" width="13.140625" customWidth="1"/>
    <col min="9" max="9" width="6.42578125" customWidth="1"/>
  </cols>
  <sheetData>
    <row r="1" spans="2:8" ht="15.75" thickBot="1" x14ac:dyDescent="0.3"/>
    <row r="2" spans="2:8" ht="15.75" thickBot="1" x14ac:dyDescent="0.3">
      <c r="B2" s="126" t="s">
        <v>48</v>
      </c>
      <c r="C2" s="127" t="s">
        <v>49</v>
      </c>
      <c r="D2" s="127" t="s">
        <v>81</v>
      </c>
      <c r="E2" s="127" t="s">
        <v>92</v>
      </c>
      <c r="F2" s="127" t="s">
        <v>51</v>
      </c>
      <c r="G2" s="127" t="s">
        <v>52</v>
      </c>
      <c r="H2" s="128" t="s">
        <v>82</v>
      </c>
    </row>
    <row r="3" spans="2:8" x14ac:dyDescent="0.25">
      <c r="B3" s="211" t="s">
        <v>203</v>
      </c>
      <c r="C3" s="220">
        <v>40358</v>
      </c>
      <c r="D3" s="221">
        <v>8000</v>
      </c>
      <c r="E3" s="221">
        <v>7100</v>
      </c>
      <c r="F3" s="215">
        <v>100</v>
      </c>
      <c r="G3" s="215">
        <v>200</v>
      </c>
      <c r="H3" s="226">
        <f t="shared" ref="H3:H13" si="0">E3/F3</f>
        <v>71</v>
      </c>
    </row>
    <row r="4" spans="2:8" x14ac:dyDescent="0.25">
      <c r="B4" s="135" t="s">
        <v>205</v>
      </c>
      <c r="C4" s="218">
        <v>40487</v>
      </c>
      <c r="D4" s="219">
        <v>13000</v>
      </c>
      <c r="E4" s="219">
        <v>9500</v>
      </c>
      <c r="F4" s="139">
        <v>404.3</v>
      </c>
      <c r="G4" s="139">
        <v>200</v>
      </c>
      <c r="H4" s="222">
        <f t="shared" si="0"/>
        <v>23.497402918624783</v>
      </c>
    </row>
    <row r="5" spans="2:8" x14ac:dyDescent="0.25">
      <c r="B5" s="135" t="s">
        <v>206</v>
      </c>
      <c r="C5" s="218">
        <v>40536</v>
      </c>
      <c r="D5" s="219">
        <v>3000</v>
      </c>
      <c r="E5" s="219">
        <v>3000</v>
      </c>
      <c r="F5" s="139">
        <v>100</v>
      </c>
      <c r="G5" s="139">
        <v>200</v>
      </c>
      <c r="H5" s="222">
        <f t="shared" si="0"/>
        <v>30</v>
      </c>
    </row>
    <row r="6" spans="2:8" x14ac:dyDescent="0.25">
      <c r="B6" s="135" t="s">
        <v>204</v>
      </c>
      <c r="C6" s="218">
        <v>41788</v>
      </c>
      <c r="D6" s="219">
        <v>10000</v>
      </c>
      <c r="E6" s="219">
        <v>8750</v>
      </c>
      <c r="F6" s="139">
        <v>190.3</v>
      </c>
      <c r="G6" s="139">
        <v>200</v>
      </c>
      <c r="H6" s="222">
        <f t="shared" si="0"/>
        <v>45.980031529164478</v>
      </c>
    </row>
    <row r="7" spans="2:8" x14ac:dyDescent="0.25">
      <c r="B7" s="135" t="s">
        <v>212</v>
      </c>
      <c r="C7" s="218">
        <v>43363</v>
      </c>
      <c r="D7" s="219">
        <v>1000</v>
      </c>
      <c r="E7" s="219">
        <v>1000</v>
      </c>
      <c r="F7" s="139">
        <v>38</v>
      </c>
      <c r="G7" s="139">
        <v>200</v>
      </c>
      <c r="H7" s="222">
        <f t="shared" si="0"/>
        <v>26.315789473684209</v>
      </c>
    </row>
    <row r="8" spans="2:8" x14ac:dyDescent="0.25">
      <c r="B8" s="135" t="s">
        <v>207</v>
      </c>
      <c r="C8" s="218">
        <v>43488</v>
      </c>
      <c r="D8" s="219">
        <v>11900</v>
      </c>
      <c r="E8" s="219">
        <v>11900</v>
      </c>
      <c r="F8" s="139">
        <v>244.9</v>
      </c>
      <c r="G8" s="139">
        <v>200</v>
      </c>
      <c r="H8" s="222">
        <f t="shared" si="0"/>
        <v>48.591261739485503</v>
      </c>
    </row>
    <row r="9" spans="2:8" x14ac:dyDescent="0.25">
      <c r="B9" s="135" t="s">
        <v>210</v>
      </c>
      <c r="C9" s="218">
        <v>43721</v>
      </c>
      <c r="D9" s="219">
        <v>6000</v>
      </c>
      <c r="E9" s="219">
        <v>4958</v>
      </c>
      <c r="F9" s="139">
        <v>207</v>
      </c>
      <c r="G9" s="139">
        <v>200</v>
      </c>
      <c r="H9" s="222">
        <f t="shared" si="0"/>
        <v>23.95169082125604</v>
      </c>
    </row>
    <row r="10" spans="2:8" x14ac:dyDescent="0.25">
      <c r="B10" s="230" t="s">
        <v>208</v>
      </c>
      <c r="C10" s="231">
        <v>43783</v>
      </c>
      <c r="D10" s="232">
        <v>2500</v>
      </c>
      <c r="E10" s="232">
        <v>2500</v>
      </c>
      <c r="F10" s="233">
        <v>100</v>
      </c>
      <c r="G10" s="233">
        <v>200</v>
      </c>
      <c r="H10" s="234">
        <f t="shared" si="0"/>
        <v>25</v>
      </c>
    </row>
    <row r="11" spans="2:8" x14ac:dyDescent="0.25">
      <c r="B11" s="230" t="s">
        <v>209</v>
      </c>
      <c r="C11" s="231">
        <v>44038</v>
      </c>
      <c r="D11" s="232">
        <v>9999</v>
      </c>
      <c r="E11" s="232">
        <v>8767</v>
      </c>
      <c r="F11" s="233">
        <v>284.5</v>
      </c>
      <c r="G11" s="233">
        <v>200</v>
      </c>
      <c r="H11" s="234">
        <f t="shared" si="0"/>
        <v>30.815465729349736</v>
      </c>
    </row>
    <row r="12" spans="2:8" x14ac:dyDescent="0.25">
      <c r="B12" s="230" t="s">
        <v>214</v>
      </c>
      <c r="C12" s="231">
        <v>44461</v>
      </c>
      <c r="D12" s="232">
        <v>70000</v>
      </c>
      <c r="E12" s="232">
        <v>6130</v>
      </c>
      <c r="F12" s="233">
        <v>120</v>
      </c>
      <c r="G12" s="233">
        <v>156</v>
      </c>
      <c r="H12" s="234">
        <f t="shared" si="0"/>
        <v>51.083333333333336</v>
      </c>
    </row>
    <row r="13" spans="2:8" ht="15.75" thickBot="1" x14ac:dyDescent="0.3">
      <c r="B13" s="141" t="s">
        <v>213</v>
      </c>
      <c r="C13" s="223">
        <v>44792</v>
      </c>
      <c r="D13" s="224">
        <v>73000</v>
      </c>
      <c r="E13" s="224">
        <v>5556</v>
      </c>
      <c r="F13" s="145">
        <v>197</v>
      </c>
      <c r="G13" s="145">
        <v>200</v>
      </c>
      <c r="H13" s="225">
        <f t="shared" si="0"/>
        <v>28.203045685279189</v>
      </c>
    </row>
    <row r="14" spans="2:8" ht="15.75" thickBot="1" x14ac:dyDescent="0.3">
      <c r="B14" s="1"/>
      <c r="C14" s="1"/>
      <c r="D14" s="227">
        <f>SUM(D3:D13)</f>
        <v>208399</v>
      </c>
      <c r="E14" s="227">
        <f t="shared" ref="E14:F14" si="1">SUM(E3:E13)</f>
        <v>69161</v>
      </c>
      <c r="F14" s="228">
        <f t="shared" si="1"/>
        <v>1986</v>
      </c>
      <c r="G14" s="1"/>
      <c r="H14" s="1"/>
    </row>
    <row r="15" spans="2:8" ht="15.75" thickBot="1" x14ac:dyDescent="0.3">
      <c r="D15" s="51"/>
      <c r="E15" s="51"/>
      <c r="F15" s="51"/>
    </row>
    <row r="16" spans="2:8" ht="15.75" thickBot="1" x14ac:dyDescent="0.3">
      <c r="D16" s="51"/>
      <c r="E16" s="91" t="s">
        <v>211</v>
      </c>
      <c r="F16" s="150">
        <f>E14/F14</f>
        <v>34.824269889224574</v>
      </c>
    </row>
  </sheetData>
  <sortState ref="B3:H13">
    <sortCondition ref="C3:C13"/>
  </sortState>
  <pageMargins left="0.7" right="0.7" top="1.2395833333333333" bottom="0.75" header="0.3" footer="0.3"/>
  <pageSetup orientation="portrait" horizontalDpi="0" verticalDpi="0" r:id="rId1"/>
  <headerFooter>
    <oddHeader xml:space="preserve">&amp;L2025 Tax Year&amp;C&amp;"-,Bold"&amp;16TOWNSHIP 2 a.k.a. HWY FRONTAGE&amp;12
RESIDENTIAL
BREGLAND - CARP LAKE - ONTONAGON&amp;R04/01/2022-03/31/2024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Layout" zoomScaleNormal="100" workbookViewId="0">
      <selection activeCell="F8" sqref="F8"/>
    </sheetView>
  </sheetViews>
  <sheetFormatPr defaultRowHeight="15" x14ac:dyDescent="0.25"/>
  <cols>
    <col min="2" max="2" width="11.42578125" customWidth="1"/>
    <col min="3" max="3" width="11.85546875" customWidth="1"/>
    <col min="5" max="5" width="11.140625" customWidth="1"/>
    <col min="6" max="6" width="21.7109375" customWidth="1"/>
    <col min="8" max="8" width="13.42578125" customWidth="1"/>
  </cols>
  <sheetData>
    <row r="1" spans="1:12" ht="15.75" thickBot="1" x14ac:dyDescent="0.3">
      <c r="A1" s="189" t="s">
        <v>192</v>
      </c>
      <c r="B1" s="190" t="s">
        <v>49</v>
      </c>
      <c r="C1" s="191" t="s">
        <v>50</v>
      </c>
      <c r="D1" s="191" t="s">
        <v>2</v>
      </c>
      <c r="E1" s="191" t="s">
        <v>162</v>
      </c>
      <c r="F1" s="192" t="s">
        <v>4</v>
      </c>
    </row>
    <row r="2" spans="1:12" x14ac:dyDescent="0.25">
      <c r="A2" s="193" t="s">
        <v>163</v>
      </c>
      <c r="B2" s="183"/>
      <c r="C2" s="54"/>
      <c r="D2" s="23"/>
      <c r="E2" s="54"/>
      <c r="F2" s="23"/>
      <c r="G2" s="114"/>
    </row>
    <row r="3" spans="1:12" x14ac:dyDescent="0.25">
      <c r="A3" s="194"/>
      <c r="B3" s="188">
        <v>44994</v>
      </c>
      <c r="C3" s="177">
        <v>25500</v>
      </c>
      <c r="D3" s="8">
        <v>15</v>
      </c>
      <c r="E3" s="12">
        <f>C3/D3</f>
        <v>1700</v>
      </c>
      <c r="F3" s="8" t="s">
        <v>164</v>
      </c>
      <c r="G3" s="115"/>
    </row>
    <row r="4" spans="1:12" x14ac:dyDescent="0.25">
      <c r="A4" s="194"/>
      <c r="B4" s="188">
        <v>45146</v>
      </c>
      <c r="C4" s="177">
        <v>25500</v>
      </c>
      <c r="D4" s="8">
        <v>15</v>
      </c>
      <c r="E4" s="12">
        <f>C4/D4</f>
        <v>1700</v>
      </c>
      <c r="F4" s="8" t="s">
        <v>165</v>
      </c>
      <c r="G4" s="115"/>
    </row>
    <row r="5" spans="1:12" x14ac:dyDescent="0.25">
      <c r="A5" s="194"/>
      <c r="B5" s="188">
        <v>45547</v>
      </c>
      <c r="C5" s="177">
        <v>40000</v>
      </c>
      <c r="D5" s="8">
        <v>20</v>
      </c>
      <c r="E5" s="177">
        <f>C5/D5</f>
        <v>2000</v>
      </c>
      <c r="F5" s="8" t="s">
        <v>166</v>
      </c>
      <c r="G5" s="115"/>
    </row>
    <row r="6" spans="1:12" ht="15.75" thickBot="1" x14ac:dyDescent="0.3">
      <c r="A6" s="194"/>
      <c r="B6" s="188"/>
      <c r="C6" s="12"/>
      <c r="D6" s="8"/>
      <c r="E6" s="12"/>
      <c r="F6" s="8"/>
      <c r="G6" s="115"/>
    </row>
    <row r="7" spans="1:12" ht="15.75" thickBot="1" x14ac:dyDescent="0.3">
      <c r="A7" s="194"/>
      <c r="B7" s="195" t="s">
        <v>13</v>
      </c>
      <c r="C7" s="60">
        <f>SUM(C2:C5)</f>
        <v>91000</v>
      </c>
      <c r="D7" s="19">
        <f>SUM(D2:D5)</f>
        <v>50</v>
      </c>
      <c r="E7" s="196">
        <f>AVERAGE(E2:E5)</f>
        <v>1800</v>
      </c>
      <c r="F7" s="8"/>
      <c r="G7" s="115"/>
    </row>
    <row r="8" spans="1:12" ht="15.75" thickBot="1" x14ac:dyDescent="0.3">
      <c r="A8" s="197"/>
      <c r="B8" s="15"/>
      <c r="C8" s="15"/>
      <c r="D8" s="15"/>
      <c r="E8" s="15"/>
      <c r="F8" s="15"/>
      <c r="G8" s="118"/>
    </row>
    <row r="9" spans="1:12" x14ac:dyDescent="0.25">
      <c r="A9" s="193" t="s">
        <v>167</v>
      </c>
      <c r="B9" s="106"/>
      <c r="C9" s="106"/>
      <c r="D9" s="106"/>
      <c r="E9" s="198"/>
      <c r="F9" s="106"/>
      <c r="G9" s="114"/>
    </row>
    <row r="10" spans="1:12" x14ac:dyDescent="0.25">
      <c r="A10" s="194"/>
      <c r="B10" s="199">
        <v>44663</v>
      </c>
      <c r="C10" s="200">
        <v>27500</v>
      </c>
      <c r="D10" s="64">
        <v>39</v>
      </c>
      <c r="E10" s="63">
        <f t="shared" ref="E10:E19" si="0">C10/D10</f>
        <v>705.12820512820508</v>
      </c>
      <c r="F10" s="64" t="s">
        <v>168</v>
      </c>
      <c r="G10" s="115"/>
    </row>
    <row r="11" spans="1:12" x14ac:dyDescent="0.25">
      <c r="A11" s="194"/>
      <c r="B11" s="199">
        <v>44720</v>
      </c>
      <c r="C11" s="200">
        <v>33500</v>
      </c>
      <c r="D11" s="64">
        <v>40</v>
      </c>
      <c r="E11" s="63">
        <f t="shared" si="0"/>
        <v>837.5</v>
      </c>
      <c r="F11" s="64" t="s">
        <v>169</v>
      </c>
      <c r="G11" s="115"/>
    </row>
    <row r="12" spans="1:12" x14ac:dyDescent="0.25">
      <c r="A12" s="194"/>
      <c r="B12" s="199">
        <v>44764</v>
      </c>
      <c r="C12" s="200">
        <v>42000</v>
      </c>
      <c r="D12" s="64">
        <v>38.9</v>
      </c>
      <c r="E12" s="63">
        <f t="shared" si="0"/>
        <v>1079.6915167095117</v>
      </c>
      <c r="F12" s="64" t="s">
        <v>170</v>
      </c>
      <c r="G12" s="115"/>
      <c r="H12" s="188"/>
      <c r="I12" s="177"/>
      <c r="J12" s="8"/>
      <c r="K12" s="177"/>
      <c r="L12" s="8"/>
    </row>
    <row r="13" spans="1:12" x14ac:dyDescent="0.25">
      <c r="A13" s="194"/>
      <c r="B13" s="199">
        <v>44960</v>
      </c>
      <c r="C13" s="200">
        <v>45000</v>
      </c>
      <c r="D13" s="64">
        <v>36.5</v>
      </c>
      <c r="E13" s="63">
        <f t="shared" si="0"/>
        <v>1232.8767123287671</v>
      </c>
      <c r="F13" s="64" t="s">
        <v>171</v>
      </c>
      <c r="G13" s="115"/>
      <c r="H13" s="188"/>
      <c r="I13" s="177"/>
      <c r="J13" s="8"/>
      <c r="K13" s="177"/>
      <c r="L13" s="8"/>
    </row>
    <row r="14" spans="1:12" x14ac:dyDescent="0.25">
      <c r="A14" s="194"/>
      <c r="B14" s="199">
        <v>45099</v>
      </c>
      <c r="C14" s="200">
        <v>32000</v>
      </c>
      <c r="D14" s="64">
        <v>40</v>
      </c>
      <c r="E14" s="63">
        <f t="shared" si="0"/>
        <v>800</v>
      </c>
      <c r="F14" s="64" t="s">
        <v>172</v>
      </c>
      <c r="G14" s="115"/>
      <c r="H14" s="188"/>
      <c r="I14" s="12"/>
      <c r="J14" s="8"/>
      <c r="K14" s="12"/>
      <c r="L14" s="8"/>
    </row>
    <row r="15" spans="1:12" x14ac:dyDescent="0.25">
      <c r="A15" s="194"/>
      <c r="B15" s="199">
        <v>45114</v>
      </c>
      <c r="C15" s="200">
        <v>35000</v>
      </c>
      <c r="D15" s="64">
        <v>39</v>
      </c>
      <c r="E15" s="63">
        <f t="shared" si="0"/>
        <v>897.43589743589746</v>
      </c>
      <c r="F15" s="64" t="s">
        <v>173</v>
      </c>
      <c r="G15" s="115"/>
      <c r="H15" s="188"/>
      <c r="I15" s="12"/>
      <c r="J15" s="8"/>
      <c r="K15" s="177"/>
      <c r="L15" s="8"/>
    </row>
    <row r="16" spans="1:12" x14ac:dyDescent="0.25">
      <c r="A16" s="194"/>
      <c r="B16" s="199">
        <v>45160</v>
      </c>
      <c r="C16" s="200">
        <v>51000</v>
      </c>
      <c r="D16" s="64">
        <v>38</v>
      </c>
      <c r="E16" s="63">
        <f t="shared" si="0"/>
        <v>1342.1052631578948</v>
      </c>
      <c r="F16" s="64" t="s">
        <v>174</v>
      </c>
      <c r="G16" s="115"/>
      <c r="H16" s="188"/>
      <c r="I16" s="12"/>
      <c r="J16" s="8"/>
      <c r="K16" s="177"/>
      <c r="L16" s="8"/>
    </row>
    <row r="17" spans="1:12" x14ac:dyDescent="0.25">
      <c r="A17" s="194"/>
      <c r="B17" s="199">
        <v>45208</v>
      </c>
      <c r="C17" s="200">
        <v>50001</v>
      </c>
      <c r="D17" s="64">
        <v>39</v>
      </c>
      <c r="E17" s="63">
        <f t="shared" si="0"/>
        <v>1282.0769230769231</v>
      </c>
      <c r="F17" s="64" t="s">
        <v>175</v>
      </c>
      <c r="G17" s="115"/>
      <c r="H17" s="188"/>
      <c r="I17" s="12"/>
      <c r="J17" s="8"/>
      <c r="K17" s="12"/>
      <c r="L17" s="8"/>
    </row>
    <row r="18" spans="1:12" x14ac:dyDescent="0.25">
      <c r="A18" s="194"/>
      <c r="B18" s="199">
        <v>45366</v>
      </c>
      <c r="C18" s="200">
        <v>45000</v>
      </c>
      <c r="D18" s="64">
        <v>39</v>
      </c>
      <c r="E18" s="63">
        <f t="shared" si="0"/>
        <v>1153.8461538461538</v>
      </c>
      <c r="F18" s="64" t="s">
        <v>176</v>
      </c>
      <c r="G18" s="115"/>
      <c r="H18" s="188"/>
      <c r="I18" s="12"/>
      <c r="J18" s="8"/>
      <c r="K18" s="177"/>
      <c r="L18" s="8"/>
    </row>
    <row r="19" spans="1:12" x14ac:dyDescent="0.25">
      <c r="A19" s="194"/>
      <c r="B19" s="199">
        <v>45369</v>
      </c>
      <c r="C19" s="200">
        <v>29000</v>
      </c>
      <c r="D19" s="64">
        <v>34.68</v>
      </c>
      <c r="E19" s="63">
        <f t="shared" si="0"/>
        <v>836.21683967704735</v>
      </c>
      <c r="F19" s="64" t="s">
        <v>177</v>
      </c>
      <c r="G19" s="115"/>
      <c r="H19" s="188"/>
      <c r="I19" s="12"/>
      <c r="J19" s="8"/>
      <c r="K19" s="12"/>
      <c r="L19" s="8"/>
    </row>
    <row r="20" spans="1:12" ht="15.75" thickBot="1" x14ac:dyDescent="0.3">
      <c r="A20" s="194"/>
      <c r="B20" s="8"/>
      <c r="C20" s="8"/>
      <c r="D20" s="8"/>
      <c r="E20" s="8"/>
      <c r="F20" s="8"/>
      <c r="G20" s="115"/>
      <c r="H20" s="188"/>
      <c r="I20" s="12"/>
      <c r="J20" s="8"/>
      <c r="K20" s="12"/>
      <c r="L20" s="8"/>
    </row>
    <row r="21" spans="1:12" ht="15.75" thickBot="1" x14ac:dyDescent="0.3">
      <c r="A21" s="194"/>
      <c r="B21" s="17" t="s">
        <v>13</v>
      </c>
      <c r="C21" s="60">
        <f>SUM(C9:C19)</f>
        <v>390001</v>
      </c>
      <c r="D21" s="201">
        <f>SUM(D9:D19)</f>
        <v>384.08</v>
      </c>
      <c r="E21" s="196">
        <f>AVERAGE(E9:E19)</f>
        <v>1016.6877511360401</v>
      </c>
      <c r="F21" s="202"/>
      <c r="G21" s="115"/>
    </row>
    <row r="22" spans="1:12" ht="15.75" thickBot="1" x14ac:dyDescent="0.3">
      <c r="A22" s="197"/>
      <c r="B22" s="15"/>
      <c r="C22" s="15"/>
      <c r="D22" s="15"/>
      <c r="E22" s="15"/>
      <c r="F22" s="15"/>
      <c r="G22" s="118"/>
    </row>
    <row r="23" spans="1:12" x14ac:dyDescent="0.25">
      <c r="A23" s="193" t="s">
        <v>44</v>
      </c>
      <c r="B23" s="183"/>
      <c r="C23" s="54"/>
      <c r="D23" s="23"/>
      <c r="E23" s="203"/>
      <c r="F23" s="23"/>
      <c r="G23" s="114"/>
    </row>
    <row r="24" spans="1:12" x14ac:dyDescent="0.25">
      <c r="A24" s="194"/>
      <c r="B24" s="199">
        <v>44653</v>
      </c>
      <c r="C24" s="63">
        <v>52000</v>
      </c>
      <c r="D24" s="64">
        <v>51.57</v>
      </c>
      <c r="E24" s="40">
        <f t="shared" ref="E24" si="1">C24/D24</f>
        <v>1008.3381811130503</v>
      </c>
      <c r="F24" s="64" t="s">
        <v>178</v>
      </c>
      <c r="G24" s="115"/>
    </row>
    <row r="25" spans="1:12" x14ac:dyDescent="0.25">
      <c r="A25" s="194"/>
      <c r="B25" s="199">
        <v>44694</v>
      </c>
      <c r="C25" s="63">
        <v>38000</v>
      </c>
      <c r="D25" s="64">
        <v>55.88</v>
      </c>
      <c r="E25" s="40">
        <f>C25/D25</f>
        <v>680.02863278453822</v>
      </c>
      <c r="F25" s="64" t="s">
        <v>179</v>
      </c>
      <c r="G25" s="115"/>
    </row>
    <row r="26" spans="1:12" x14ac:dyDescent="0.25">
      <c r="A26" s="194"/>
      <c r="B26" s="199">
        <v>44713</v>
      </c>
      <c r="C26" s="63">
        <v>37500</v>
      </c>
      <c r="D26" s="64">
        <v>42.98</v>
      </c>
      <c r="E26" s="40">
        <f>C26/D26</f>
        <v>872.49883666821779</v>
      </c>
      <c r="F26" s="64" t="s">
        <v>180</v>
      </c>
      <c r="G26" s="115"/>
    </row>
    <row r="27" spans="1:12" x14ac:dyDescent="0.25">
      <c r="A27" s="194"/>
      <c r="B27" s="199">
        <v>44783</v>
      </c>
      <c r="C27" s="38">
        <v>92500</v>
      </c>
      <c r="D27" s="64">
        <v>79</v>
      </c>
      <c r="E27" s="40">
        <f>C27/D27</f>
        <v>1170.8860759493671</v>
      </c>
      <c r="F27" s="64" t="s">
        <v>181</v>
      </c>
      <c r="G27" s="115"/>
    </row>
    <row r="28" spans="1:12" x14ac:dyDescent="0.25">
      <c r="A28" s="204"/>
      <c r="B28" s="199">
        <v>44903</v>
      </c>
      <c r="C28" s="63">
        <v>63000</v>
      </c>
      <c r="D28" s="64">
        <v>79</v>
      </c>
      <c r="E28" s="40">
        <f>C28/D28</f>
        <v>797.46835443037969</v>
      </c>
      <c r="F28" s="64" t="s">
        <v>182</v>
      </c>
      <c r="G28" s="115"/>
    </row>
    <row r="29" spans="1:12" x14ac:dyDescent="0.25">
      <c r="A29" s="204"/>
      <c r="B29" s="199">
        <v>45363</v>
      </c>
      <c r="C29" s="63">
        <v>72000</v>
      </c>
      <c r="D29" s="64">
        <v>79</v>
      </c>
      <c r="E29" s="40">
        <f>C29/D29</f>
        <v>911.39240506329111</v>
      </c>
      <c r="F29" s="199" t="s">
        <v>183</v>
      </c>
      <c r="G29" s="115"/>
      <c r="H29" s="188"/>
      <c r="I29" s="12"/>
      <c r="J29" s="8"/>
      <c r="K29" s="177"/>
      <c r="L29" s="8"/>
    </row>
    <row r="30" spans="1:12" ht="15.75" thickBot="1" x14ac:dyDescent="0.3">
      <c r="A30" s="194"/>
      <c r="B30" s="8"/>
      <c r="C30" s="8"/>
      <c r="D30" s="8"/>
      <c r="E30" s="8"/>
      <c r="F30" s="8"/>
      <c r="G30" s="115"/>
      <c r="H30" s="188"/>
      <c r="I30" s="12"/>
      <c r="J30" s="8"/>
      <c r="K30" s="177"/>
      <c r="L30" s="8"/>
    </row>
    <row r="31" spans="1:12" ht="15.75" thickBot="1" x14ac:dyDescent="0.3">
      <c r="A31" s="194"/>
      <c r="B31" s="17" t="s">
        <v>13</v>
      </c>
      <c r="C31" s="60">
        <f>SUM(C23:C29)</f>
        <v>355000</v>
      </c>
      <c r="D31" s="201">
        <f>SUM(D23:D29)</f>
        <v>387.43</v>
      </c>
      <c r="E31" s="196">
        <f>AVERAGE(E23:E29)</f>
        <v>906.7687476681408</v>
      </c>
      <c r="F31" s="8"/>
      <c r="G31" s="115"/>
      <c r="H31" s="188"/>
      <c r="I31" s="12"/>
      <c r="J31" s="8"/>
      <c r="K31" s="177"/>
      <c r="L31" s="8"/>
    </row>
    <row r="32" spans="1:12" ht="15.75" thickBot="1" x14ac:dyDescent="0.3">
      <c r="A32" s="197"/>
      <c r="B32" s="15"/>
      <c r="C32" s="15"/>
      <c r="D32" s="15"/>
      <c r="E32" s="15"/>
      <c r="F32" s="15"/>
      <c r="G32" s="118"/>
    </row>
    <row r="33" spans="1:12" x14ac:dyDescent="0.25">
      <c r="A33" s="193" t="s">
        <v>184</v>
      </c>
      <c r="B33" s="106"/>
      <c r="C33" s="106"/>
      <c r="D33" s="106"/>
      <c r="E33" s="106"/>
      <c r="F33" s="106"/>
      <c r="G33" s="114"/>
      <c r="H33" s="188"/>
      <c r="I33" s="12"/>
      <c r="J33" s="8"/>
      <c r="K33" s="12"/>
      <c r="L33" s="8"/>
    </row>
    <row r="34" spans="1:12" x14ac:dyDescent="0.25">
      <c r="A34" s="194"/>
      <c r="B34" s="199">
        <v>44706</v>
      </c>
      <c r="C34" s="40">
        <v>125000</v>
      </c>
      <c r="D34" s="64">
        <v>192</v>
      </c>
      <c r="E34" s="63">
        <f t="shared" ref="E34:E40" si="2">C34/D34</f>
        <v>651.04166666666663</v>
      </c>
      <c r="F34" s="64" t="s">
        <v>185</v>
      </c>
      <c r="G34" s="115"/>
      <c r="H34" s="188"/>
      <c r="I34" s="12"/>
      <c r="J34" s="8"/>
      <c r="K34" s="12"/>
      <c r="L34" s="8"/>
    </row>
    <row r="35" spans="1:12" x14ac:dyDescent="0.25">
      <c r="A35" s="194"/>
      <c r="B35" s="199">
        <v>44837</v>
      </c>
      <c r="C35" s="63">
        <v>113050</v>
      </c>
      <c r="D35" s="64">
        <v>118</v>
      </c>
      <c r="E35" s="63">
        <f t="shared" si="2"/>
        <v>958.05084745762713</v>
      </c>
      <c r="F35" s="64" t="s">
        <v>186</v>
      </c>
      <c r="G35" s="115"/>
      <c r="H35" s="188"/>
      <c r="I35" s="12"/>
      <c r="J35" s="8"/>
      <c r="K35" s="12"/>
      <c r="L35" s="8"/>
    </row>
    <row r="36" spans="1:12" x14ac:dyDescent="0.25">
      <c r="A36" s="194"/>
      <c r="B36" s="199">
        <v>45071</v>
      </c>
      <c r="C36" s="63">
        <v>135000</v>
      </c>
      <c r="D36" s="64">
        <v>187.3</v>
      </c>
      <c r="E36" s="63">
        <f t="shared" si="2"/>
        <v>720.76882007474637</v>
      </c>
      <c r="F36" s="64" t="s">
        <v>187</v>
      </c>
      <c r="G36" s="115"/>
      <c r="H36" s="188"/>
      <c r="I36" s="12"/>
      <c r="J36" s="8"/>
      <c r="K36" s="12"/>
      <c r="L36" s="8"/>
    </row>
    <row r="37" spans="1:12" x14ac:dyDescent="0.25">
      <c r="A37" s="194"/>
      <c r="B37" s="199">
        <v>45119</v>
      </c>
      <c r="C37" s="63">
        <v>149900</v>
      </c>
      <c r="D37" s="64">
        <v>275.5</v>
      </c>
      <c r="E37" s="63">
        <f t="shared" si="2"/>
        <v>544.10163339382939</v>
      </c>
      <c r="F37" s="64" t="s">
        <v>188</v>
      </c>
      <c r="G37" s="115"/>
      <c r="H37" s="188"/>
      <c r="I37" s="12"/>
      <c r="J37" s="8"/>
      <c r="K37" s="12"/>
      <c r="L37" s="8"/>
    </row>
    <row r="38" spans="1:12" x14ac:dyDescent="0.25">
      <c r="A38" s="204"/>
      <c r="B38" s="199">
        <v>45244</v>
      </c>
      <c r="C38" s="40">
        <v>76300</v>
      </c>
      <c r="D38" s="64">
        <v>166.86</v>
      </c>
      <c r="E38" s="63">
        <f t="shared" si="2"/>
        <v>457.26956730192973</v>
      </c>
      <c r="F38" s="64" t="s">
        <v>189</v>
      </c>
      <c r="G38" s="115"/>
    </row>
    <row r="39" spans="1:12" x14ac:dyDescent="0.25">
      <c r="A39" s="204"/>
      <c r="B39" s="199">
        <v>45247</v>
      </c>
      <c r="C39" s="40">
        <v>54000</v>
      </c>
      <c r="D39" s="64">
        <v>86.3</v>
      </c>
      <c r="E39" s="63">
        <f t="shared" si="2"/>
        <v>625.72421784472772</v>
      </c>
      <c r="F39" s="64" t="s">
        <v>190</v>
      </c>
      <c r="G39" s="115"/>
    </row>
    <row r="40" spans="1:12" x14ac:dyDescent="0.25">
      <c r="A40" s="204"/>
      <c r="B40" s="199">
        <v>45279</v>
      </c>
      <c r="C40" s="40">
        <v>150000</v>
      </c>
      <c r="D40" s="64">
        <v>95</v>
      </c>
      <c r="E40" s="63">
        <f t="shared" si="2"/>
        <v>1578.9473684210527</v>
      </c>
      <c r="F40" s="64" t="s">
        <v>191</v>
      </c>
      <c r="G40" s="115"/>
    </row>
    <row r="41" spans="1:12" ht="15.75" thickBot="1" x14ac:dyDescent="0.3">
      <c r="A41" s="194"/>
      <c r="B41" s="8"/>
      <c r="C41" s="8"/>
      <c r="D41" s="8"/>
      <c r="E41" s="8"/>
      <c r="F41" s="9"/>
      <c r="G41" s="115"/>
    </row>
    <row r="42" spans="1:12" ht="15.75" thickBot="1" x14ac:dyDescent="0.3">
      <c r="A42" s="194"/>
      <c r="B42" s="17" t="s">
        <v>13</v>
      </c>
      <c r="C42" s="60">
        <f>SUM(C33:C40)</f>
        <v>803250</v>
      </c>
      <c r="D42" s="19">
        <f>SUM(D33:D40)</f>
        <v>1120.96</v>
      </c>
      <c r="E42" s="196">
        <f>AVERAGE(E33:E40)</f>
        <v>790.84344588008287</v>
      </c>
      <c r="F42" s="8"/>
      <c r="G42" s="115"/>
    </row>
    <row r="43" spans="1:12" ht="15.75" thickBot="1" x14ac:dyDescent="0.3">
      <c r="A43" s="197"/>
      <c r="B43" s="15"/>
      <c r="C43" s="15"/>
      <c r="D43" s="15"/>
      <c r="E43" s="15"/>
      <c r="F43" s="15"/>
      <c r="G43" s="118"/>
    </row>
  </sheetData>
  <pageMargins left="0.7" right="0.7" top="1" bottom="0.75" header="0.3" footer="0.3"/>
  <pageSetup orientation="portrait" horizontalDpi="0" verticalDpi="0" r:id="rId1"/>
  <headerFooter>
    <oddHeader xml:space="preserve">&amp;L2025 Tax Year&amp;C&amp;"-,Bold"&amp;16TIMBER CUTOVER
ONTONAGON COUNTY&amp;R04/01/2022-03/31/2024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 25</vt:lpstr>
      <vt:lpstr>RES-COMM-IND 25</vt:lpstr>
      <vt:lpstr>VILLAGE RES 25</vt:lpstr>
      <vt:lpstr>LAKE SUPERIOR FRONTAGE 25</vt:lpstr>
      <vt:lpstr>COMM-IND 25</vt:lpstr>
      <vt:lpstr>"TOWNSHIP 2" 25</vt:lpstr>
      <vt:lpstr>TC 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2025-01-07T20:26:47Z</dcterms:created>
  <dcterms:modified xsi:type="dcterms:W3CDTF">2025-04-30T18:19:41Z</dcterms:modified>
</cp:coreProperties>
</file>